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retaria de Salud\Desktop\UNIDAD DE TRANSPARENCIA\PLATAFORMAS ESTATAL Y NACIONAL\PORTAL ESTATAL\ADMINISTRACION\AGOSTO 2018\"/>
    </mc:Choice>
  </mc:AlternateContent>
  <bookViews>
    <workbookView xWindow="0" yWindow="0" windowWidth="19200" windowHeight="11595" activeTab="1"/>
  </bookViews>
  <sheets>
    <sheet name="JUNIO 2018" sheetId="1" r:id="rId1"/>
    <sheet name="JULIO 2018" sheetId="2" r:id="rId2"/>
  </sheets>
  <externalReferences>
    <externalReference r:id="rId3"/>
  </externalReferences>
  <definedNames>
    <definedName name="_xlnm._FilterDatabase" localSheetId="1" hidden="1">'JULIO 2018'!$A$16:$M$418</definedName>
    <definedName name="_xlnm._FilterDatabase" localSheetId="0" hidden="1">'JUNIO 2018'!$A$16:$J$338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0" i="2" l="1"/>
  <c r="E420" i="2"/>
  <c r="J417" i="2"/>
  <c r="J416" i="2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0" i="2"/>
  <c r="J299" i="2"/>
  <c r="J298" i="2"/>
  <c r="J297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8" i="2"/>
  <c r="J237" i="2"/>
  <c r="J236" i="2"/>
  <c r="J235" i="2"/>
  <c r="J234" i="2"/>
  <c r="J233" i="2"/>
  <c r="J232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E10" i="2"/>
  <c r="E9" i="2"/>
  <c r="E11" i="2" s="1"/>
  <c r="D8" i="2"/>
  <c r="D7" i="2"/>
  <c r="D6" i="2"/>
  <c r="F338" i="1"/>
  <c r="E338" i="1"/>
  <c r="J337" i="1"/>
  <c r="J336" i="1"/>
  <c r="J335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1" i="1"/>
  <c r="J290" i="1"/>
  <c r="J289" i="1"/>
  <c r="J288" i="1"/>
  <c r="J287" i="1"/>
  <c r="J284" i="1"/>
  <c r="J282" i="1"/>
  <c r="J281" i="1"/>
  <c r="J280" i="1"/>
  <c r="J279" i="1"/>
  <c r="J277" i="1"/>
  <c r="J275" i="1"/>
  <c r="J273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2" i="1"/>
  <c r="J217" i="1"/>
  <c r="J216" i="1"/>
  <c r="J215" i="1"/>
  <c r="J214" i="1"/>
  <c r="J213" i="1"/>
  <c r="J212" i="1"/>
  <c r="J211" i="1"/>
  <c r="J210" i="1"/>
  <c r="J209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6" i="1"/>
  <c r="J75" i="1"/>
  <c r="J74" i="1"/>
  <c r="J73" i="1"/>
  <c r="J71" i="1"/>
  <c r="J69" i="1"/>
  <c r="J68" i="1"/>
  <c r="J67" i="1"/>
  <c r="J66" i="1"/>
  <c r="J65" i="1"/>
  <c r="J64" i="1"/>
  <c r="J63" i="1"/>
  <c r="J59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39" i="1"/>
  <c r="J37" i="1"/>
  <c r="J36" i="1"/>
  <c r="J35" i="1"/>
  <c r="J34" i="1"/>
  <c r="J33" i="1"/>
  <c r="J32" i="1"/>
  <c r="J31" i="1"/>
  <c r="J30" i="1"/>
  <c r="J29" i="1"/>
  <c r="J26" i="1"/>
  <c r="J25" i="1"/>
  <c r="J24" i="1"/>
  <c r="J23" i="1"/>
  <c r="J22" i="1"/>
  <c r="J21" i="1"/>
  <c r="J20" i="1"/>
  <c r="J19" i="1"/>
  <c r="J18" i="1"/>
  <c r="J17" i="1"/>
  <c r="E17" i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9" i="1" s="1"/>
  <c r="G30" i="1" s="1"/>
  <c r="G31" i="1" s="1"/>
  <c r="G32" i="1" s="1"/>
  <c r="G33" i="1" s="1"/>
  <c r="G34" i="1" s="1"/>
  <c r="G35" i="1" s="1"/>
  <c r="G36" i="1" s="1"/>
  <c r="G37" i="1" s="1"/>
  <c r="G39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9" i="1" s="1"/>
  <c r="G63" i="1" s="1"/>
  <c r="G64" i="1" s="1"/>
  <c r="G65" i="1" s="1"/>
  <c r="G66" i="1" s="1"/>
  <c r="G67" i="1" s="1"/>
  <c r="G68" i="1" s="1"/>
  <c r="G69" i="1" s="1"/>
  <c r="G71" i="1" s="1"/>
  <c r="G73" i="1" s="1"/>
  <c r="G74" i="1" s="1"/>
  <c r="G75" i="1" s="1"/>
  <c r="G76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9" i="1" s="1"/>
  <c r="G210" i="1" s="1"/>
  <c r="G211" i="1" s="1"/>
  <c r="G212" i="1" s="1"/>
  <c r="G213" i="1" s="1"/>
  <c r="G214" i="1" s="1"/>
  <c r="G215" i="1" s="1"/>
  <c r="G216" i="1" s="1"/>
  <c r="G217" i="1" s="1"/>
  <c r="G222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3" i="1" s="1"/>
  <c r="G275" i="1" s="1"/>
  <c r="G277" i="1" s="1"/>
  <c r="G279" i="1" s="1"/>
  <c r="G280" i="1" s="1"/>
  <c r="G281" i="1" s="1"/>
  <c r="G282" i="1" s="1"/>
  <c r="G284" i="1" s="1"/>
  <c r="G287" i="1" s="1"/>
  <c r="G288" i="1" s="1"/>
  <c r="G289" i="1" s="1"/>
  <c r="G290" i="1" s="1"/>
  <c r="G291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5" i="1" s="1"/>
  <c r="G336" i="1" s="1"/>
  <c r="G337" i="1" s="1"/>
  <c r="E10" i="1"/>
  <c r="E11" i="1" s="1"/>
  <c r="E9" i="1"/>
  <c r="D8" i="1"/>
  <c r="D7" i="1"/>
  <c r="D6" i="1"/>
  <c r="D11" i="1" s="1"/>
  <c r="F11" i="1" s="1"/>
  <c r="F15" i="1" s="1"/>
  <c r="E17" i="2" l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2" i="2" s="1"/>
  <c r="G233" i="2" s="1"/>
  <c r="G234" i="2" s="1"/>
  <c r="G235" i="2" s="1"/>
  <c r="G236" i="2" s="1"/>
  <c r="G237" i="2" s="1"/>
  <c r="G238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64" i="2" s="1"/>
  <c r="G265" i="2" s="1"/>
  <c r="G266" i="2" s="1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7" i="2" s="1"/>
  <c r="G298" i="2" s="1"/>
  <c r="G299" i="2" s="1"/>
  <c r="G300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3" i="2" s="1"/>
  <c r="G324" i="2" s="1"/>
  <c r="G325" i="2" s="1"/>
  <c r="G326" i="2" s="1"/>
  <c r="G327" i="2" s="1"/>
  <c r="G328" i="2" s="1"/>
  <c r="G329" i="2" s="1"/>
  <c r="G330" i="2" s="1"/>
  <c r="G331" i="2" s="1"/>
  <c r="G332" i="2" s="1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G362" i="2" s="1"/>
  <c r="G363" i="2" s="1"/>
  <c r="G364" i="2" s="1"/>
  <c r="G365" i="2" s="1"/>
  <c r="G366" i="2" s="1"/>
  <c r="G367" i="2" s="1"/>
  <c r="G368" i="2" s="1"/>
  <c r="G369" i="2" s="1"/>
  <c r="G370" i="2" s="1"/>
  <c r="G371" i="2" s="1"/>
  <c r="G372" i="2" s="1"/>
  <c r="G373" i="2" s="1"/>
  <c r="G374" i="2" s="1"/>
  <c r="G379" i="2" s="1"/>
  <c r="G380" i="2" s="1"/>
  <c r="G381" i="2" s="1"/>
  <c r="G382" i="2" s="1"/>
  <c r="G383" i="2" s="1"/>
  <c r="G384" i="2" s="1"/>
  <c r="G385" i="2" s="1"/>
  <c r="G386" i="2" s="1"/>
  <c r="G387" i="2" s="1"/>
  <c r="G388" i="2" s="1"/>
  <c r="G389" i="2" s="1"/>
  <c r="G390" i="2" s="1"/>
  <c r="G391" i="2" s="1"/>
  <c r="G392" i="2" s="1"/>
  <c r="G393" i="2" s="1"/>
  <c r="G394" i="2" s="1"/>
  <c r="G395" i="2" s="1"/>
  <c r="G396" i="2" s="1"/>
  <c r="G397" i="2" s="1"/>
  <c r="G398" i="2" s="1"/>
  <c r="G399" i="2" s="1"/>
  <c r="G400" i="2" s="1"/>
  <c r="G401" i="2" s="1"/>
  <c r="G402" i="2" s="1"/>
  <c r="G403" i="2" s="1"/>
  <c r="G404" i="2" s="1"/>
  <c r="G405" i="2" s="1"/>
  <c r="G406" i="2" s="1"/>
  <c r="G407" i="2" s="1"/>
  <c r="G408" i="2" s="1"/>
  <c r="G409" i="2" s="1"/>
  <c r="G410" i="2" s="1"/>
  <c r="G411" i="2" s="1"/>
  <c r="G412" i="2" s="1"/>
  <c r="G413" i="2" s="1"/>
  <c r="G414" i="2" s="1"/>
  <c r="G415" i="2" s="1"/>
  <c r="G416" i="2" s="1"/>
  <c r="G417" i="2" s="1"/>
  <c r="D11" i="2"/>
  <c r="F11" i="2" s="1"/>
  <c r="F15" i="2" s="1"/>
</calcChain>
</file>

<file path=xl/comments1.xml><?xml version="1.0" encoding="utf-8"?>
<comments xmlns="http://schemas.openxmlformats.org/spreadsheetml/2006/main">
  <authors>
    <author>SPOPULAR</author>
  </authors>
  <commentList>
    <comment ref="F75" authorId="0" shapeId="0">
      <text>
        <r>
          <rPr>
            <b/>
            <sz val="9"/>
            <color indexed="81"/>
            <rFont val="Tahoma"/>
            <family val="2"/>
          </rPr>
          <t>SPOPULAR:</t>
        </r>
        <r>
          <rPr>
            <sz val="9"/>
            <color indexed="81"/>
            <rFont val="Tahoma"/>
            <family val="2"/>
          </rPr>
          <t xml:space="preserve">
sin comprobacion
</t>
        </r>
      </text>
    </comment>
  </commentList>
</comments>
</file>

<file path=xl/sharedStrings.xml><?xml version="1.0" encoding="utf-8"?>
<sst xmlns="http://schemas.openxmlformats.org/spreadsheetml/2006/main" count="2304" uniqueCount="594">
  <si>
    <t>OPD. RÉGIMEN ESTATAL DE PROTECCIÓN SOCIAL EN SALUD</t>
  </si>
  <si>
    <t xml:space="preserve">MAYO </t>
  </si>
  <si>
    <t>APORTACION SOLIDARTIA ESTATAL 5815</t>
  </si>
  <si>
    <t xml:space="preserve">                     CONCILIACIÓN BANCARIA </t>
  </si>
  <si>
    <t>MOVIMIENTOS</t>
  </si>
  <si>
    <t>ABONOS</t>
  </si>
  <si>
    <t>CARGOS</t>
  </si>
  <si>
    <t>SALDO</t>
  </si>
  <si>
    <t>SALDO FINAL</t>
  </si>
  <si>
    <t>JUNIO</t>
  </si>
  <si>
    <t xml:space="preserve">DEPÓSITOS </t>
  </si>
  <si>
    <t>INTERESES GANADOS</t>
  </si>
  <si>
    <t>TRASPASO DE CUENTAS</t>
  </si>
  <si>
    <t xml:space="preserve">COMISIONES COBRADAS </t>
  </si>
  <si>
    <t>SUMA GENERAL</t>
  </si>
  <si>
    <t>MOVIMIENTOS EN TRANSITO</t>
  </si>
  <si>
    <t>MOVIMIENTOS CANCELADOS</t>
  </si>
  <si>
    <t>SALDO REAL EN DEPÓSITO</t>
  </si>
  <si>
    <t>FECHA CAPTURA</t>
  </si>
  <si>
    <t>NO. PROCESO</t>
  </si>
  <si>
    <t>NOMBRE</t>
  </si>
  <si>
    <t>CONCEPTO</t>
  </si>
  <si>
    <t>MOV</t>
  </si>
  <si>
    <t>MES COB</t>
  </si>
  <si>
    <t>FECHA COBRO</t>
  </si>
  <si>
    <t xml:space="preserve">ANEXO </t>
  </si>
  <si>
    <t xml:space="preserve">PARTIDA </t>
  </si>
  <si>
    <t xml:space="preserve">IMPORTE </t>
  </si>
  <si>
    <t xml:space="preserve">SALDO </t>
  </si>
  <si>
    <t xml:space="preserve">SALDO MARZO </t>
  </si>
  <si>
    <t>FUC 391</t>
  </si>
  <si>
    <t>DANIEL GONZALEZ VAZQUEZ</t>
  </si>
  <si>
    <t xml:space="preserve">VIATICOS ZAPOTLAN </t>
  </si>
  <si>
    <t>TRASPASO CUENTA DE TERCEROS</t>
  </si>
  <si>
    <t>FUC 390</t>
  </si>
  <si>
    <t>CHRISTIAN EDUARDO ROCHA LUGO</t>
  </si>
  <si>
    <t>FUC 389</t>
  </si>
  <si>
    <t>EDGAR NOE LOPEZ CONTRERAS</t>
  </si>
  <si>
    <t xml:space="preserve"> FUC 388</t>
  </si>
  <si>
    <t>LUIS FERNANDO LOPEZ PEREZ</t>
  </si>
  <si>
    <t>VIATICOS ZAPOTLAN</t>
  </si>
  <si>
    <t>FAC 014298</t>
  </si>
  <si>
    <t>SIAPA</t>
  </si>
  <si>
    <t>PAGO DE SERVICIOS</t>
  </si>
  <si>
    <t>CARGO POR CONCENTRACION</t>
  </si>
  <si>
    <t>INNOVATION GROUP HOSTING MEXICO S DE RL</t>
  </si>
  <si>
    <t>PAGO DE HOSTING Y DOMINIO</t>
  </si>
  <si>
    <t>TRANSFERENCIA SPEI</t>
  </si>
  <si>
    <t>BANCO MERCANTIL DEL NORTE</t>
  </si>
  <si>
    <t>COMISION ORDEN DE PAGO SPEI</t>
  </si>
  <si>
    <t>I.V.A. ORDEN DE PAGO SPEI</t>
  </si>
  <si>
    <t>FACTURA 1771</t>
  </si>
  <si>
    <t>MAURICIO NAVARRETE JIMENEZ</t>
  </si>
  <si>
    <t xml:space="preserve">SERVICIO DE PENCION PARA VEHICULOS </t>
  </si>
  <si>
    <t>FACTURA ASP 7</t>
  </si>
  <si>
    <t>AMERICAS Y SAO PAULO SA DE CV</t>
  </si>
  <si>
    <t xml:space="preserve">REFACCIONES MENORE DE EQUIPO DE COMPUTO </t>
  </si>
  <si>
    <t>FACTURA A1166</t>
  </si>
  <si>
    <t>MARTHA EMA GARCIA VILLEGAS</t>
  </si>
  <si>
    <t>SERVICIOS DE BANQUETES Y CATERING</t>
  </si>
  <si>
    <t>GRUPO MOTORMEXA SA DE CV</t>
  </si>
  <si>
    <t>MANTO. PLACAS JR92346</t>
  </si>
  <si>
    <t>FACT 002742</t>
  </si>
  <si>
    <t>TOTAL PLAY TELE</t>
  </si>
  <si>
    <t>SERVICIO DE INTERNET</t>
  </si>
  <si>
    <t>FACT 438</t>
  </si>
  <si>
    <t>GRUPO INTERDOMINIO DE MEXICO S</t>
  </si>
  <si>
    <t xml:space="preserve">SERVICIO DE SEGURIDAD PRIVADA </t>
  </si>
  <si>
    <t>FACT 437</t>
  </si>
  <si>
    <t>FACT 436</t>
  </si>
  <si>
    <t>FUC 424-2018</t>
  </si>
  <si>
    <t>ROCHA LUGO CHRISTIAN EDUARDO</t>
  </si>
  <si>
    <t xml:space="preserve">ANTICIPO </t>
  </si>
  <si>
    <t>FUC 423-2018</t>
  </si>
  <si>
    <t>LÓPEZ PÉREZ LUIS FERNANDO</t>
  </si>
  <si>
    <t>FUC 422-2018</t>
  </si>
  <si>
    <t>FUC 421-2018</t>
  </si>
  <si>
    <t>LÓPEZ CONTRERAS EDGAR NOE</t>
  </si>
  <si>
    <t>FUC 411-2018</t>
  </si>
  <si>
    <t>MALDONADO HERNANDEZ HECTOR RAUL</t>
  </si>
  <si>
    <t>FAC 002292</t>
  </si>
  <si>
    <t>AXTEL SA DE CV</t>
  </si>
  <si>
    <t xml:space="preserve">PAGO DE SERVICIOS </t>
  </si>
  <si>
    <t xml:space="preserve">TELEFONIA FIJA </t>
  </si>
  <si>
    <t>SEÑALES ANALOGICAS</t>
  </si>
  <si>
    <t>FACTURA 11</t>
  </si>
  <si>
    <t>CONTRERAS CRUZ ANA PATRICIA</t>
  </si>
  <si>
    <t>COFFE BREAK</t>
  </si>
  <si>
    <t>FACTURA 12</t>
  </si>
  <si>
    <t>DESECHABLES</t>
  </si>
  <si>
    <t>FACT 151951</t>
  </si>
  <si>
    <t>MANTENIMIENTO VEHICULO PLACAS JR92338</t>
  </si>
  <si>
    <t>FUC 427-2018</t>
  </si>
  <si>
    <t>GUTIERREZ LEDEZMA CESAR JAVIER</t>
  </si>
  <si>
    <t>FUC 426-2018</t>
  </si>
  <si>
    <t>CARRILLO BOITES CLAUDIA LORENA</t>
  </si>
  <si>
    <t>FUC 425-2018</t>
  </si>
  <si>
    <t>SILVA TEJEDA RAMÓN DE JESÚS</t>
  </si>
  <si>
    <t>CHRISTIAN EDUARDO ZELAYARAN PEÑA</t>
  </si>
  <si>
    <t xml:space="preserve">REPOSICION DE CAJA CHICA </t>
  </si>
  <si>
    <t>CHEQUE PAGADO 0000002</t>
  </si>
  <si>
    <t>FACT 151979</t>
  </si>
  <si>
    <t>MANTENIMIENTO VEHICULO PLACAS JPF1174</t>
  </si>
  <si>
    <t>FUC 372-2018</t>
  </si>
  <si>
    <t>ALBERTO ASCENCIO CORTES</t>
  </si>
  <si>
    <t>FACT 4788</t>
  </si>
  <si>
    <t>ALVARO SOLTERO GARCIA</t>
  </si>
  <si>
    <t>MANTENIMIENTO VEHICULAR</t>
  </si>
  <si>
    <t>FACT 4782</t>
  </si>
  <si>
    <t>FACT 4781</t>
  </si>
  <si>
    <t>FACT 4780</t>
  </si>
  <si>
    <t>FACT 4779</t>
  </si>
  <si>
    <t>FACT 4778</t>
  </si>
  <si>
    <t>FACT 4777</t>
  </si>
  <si>
    <t>FACT 4776</t>
  </si>
  <si>
    <t>FACT 4775</t>
  </si>
  <si>
    <t>FACT 4774</t>
  </si>
  <si>
    <t>FACT 4773</t>
  </si>
  <si>
    <t>FACT 4772</t>
  </si>
  <si>
    <t>FACT 4771</t>
  </si>
  <si>
    <t>FACT 4770</t>
  </si>
  <si>
    <t>FACT 4759</t>
  </si>
  <si>
    <t>FACT 4758</t>
  </si>
  <si>
    <t>FACT 4757</t>
  </si>
  <si>
    <t>FACT 4756</t>
  </si>
  <si>
    <t>FACT 4755</t>
  </si>
  <si>
    <t>FACT 4754</t>
  </si>
  <si>
    <t>FACT 4753</t>
  </si>
  <si>
    <t>FACT 4752</t>
  </si>
  <si>
    <t>FACT 4751</t>
  </si>
  <si>
    <t>FACT 4750</t>
  </si>
  <si>
    <t>FACT 4749</t>
  </si>
  <si>
    <t>FACT 4748</t>
  </si>
  <si>
    <t>FACT 4747</t>
  </si>
  <si>
    <t>FACT 4745</t>
  </si>
  <si>
    <t>FACT 4743</t>
  </si>
  <si>
    <t>FACT 4742</t>
  </si>
  <si>
    <t xml:space="preserve">FAC </t>
  </si>
  <si>
    <t>MANTENIMIENTO DE VEHICULO PLACAS JR92352</t>
  </si>
  <si>
    <t>FACT 4823</t>
  </si>
  <si>
    <t>FACT 4822</t>
  </si>
  <si>
    <t>FACT 4804</t>
  </si>
  <si>
    <t>FACT 4803</t>
  </si>
  <si>
    <t>FACT 4802</t>
  </si>
  <si>
    <t>FACT 4801</t>
  </si>
  <si>
    <t>FACT 4824</t>
  </si>
  <si>
    <t>394</t>
  </si>
  <si>
    <t>GOMEZ CASTAÑEDA FLAVIO</t>
  </si>
  <si>
    <t>ANTICIPO AUTLAN</t>
  </si>
  <si>
    <t>FUC 515</t>
  </si>
  <si>
    <t xml:space="preserve">RODRIGUEZ MARTINEZ MARIA DOLORES </t>
  </si>
  <si>
    <t>ANTICIPO LAGOS DE MORENO</t>
  </si>
  <si>
    <t>FUC 518</t>
  </si>
  <si>
    <t>SANCHEZ SUAREZ ANA LUCIA</t>
  </si>
  <si>
    <t>ANTICIPO LA BARCA</t>
  </si>
  <si>
    <t>FUC 434</t>
  </si>
  <si>
    <t>PINEDA ROSAS ENRIQUE</t>
  </si>
  <si>
    <t>ANTICIPO ALTOS NORTE</t>
  </si>
  <si>
    <t>FUC 516</t>
  </si>
  <si>
    <t>PULIDO PEREZ FILIBERTO</t>
  </si>
  <si>
    <t>ANTICIPO AMECA</t>
  </si>
  <si>
    <t>FUC 398</t>
  </si>
  <si>
    <t>ORTIZ CANO VICTOR ALEJANDRO</t>
  </si>
  <si>
    <t>FUC 467</t>
  </si>
  <si>
    <t>MACHUCA GONZALEZ SANTIAGO</t>
  </si>
  <si>
    <t>FUC 472</t>
  </si>
  <si>
    <t>ORTIZ REYES JUAN CARLOS</t>
  </si>
  <si>
    <t>ANTICIPO CIUDAD GUZMAN</t>
  </si>
  <si>
    <t>FUC 397</t>
  </si>
  <si>
    <t>VERA RODRIGUEZ LUIS ANTONIO</t>
  </si>
  <si>
    <t>FUC 395</t>
  </si>
  <si>
    <t>ISLAHUACA ALVAREZ GUILLERMO</t>
  </si>
  <si>
    <t>ANTICIPO COLOTLAN</t>
  </si>
  <si>
    <t>FUC 517</t>
  </si>
  <si>
    <t xml:space="preserve">GOMEZ SOLORIO ENRIQUE ALONSO </t>
  </si>
  <si>
    <t>ANTICIPO PUERTO VALLARTA</t>
  </si>
  <si>
    <t>FUC 393</t>
  </si>
  <si>
    <t>RODRIGUEZ RODRIGUEZ HECTOR OSWALDO</t>
  </si>
  <si>
    <t>JUAN FRANCISCO SANDOVAL GONZALEZ</t>
  </si>
  <si>
    <t>fac 152066</t>
  </si>
  <si>
    <t>MANTO PLACAS JR92332</t>
  </si>
  <si>
    <t>REGIMEN ESTATAL DE PROTECCION SOCIAL EN SALUD DE JALISCO</t>
  </si>
  <si>
    <t xml:space="preserve">PAGO ISR ARREND MAYO 2018 TRASPASO ENTRE CUENTAS </t>
  </si>
  <si>
    <t>TRASPASO A CUENTA PROPIA</t>
  </si>
  <si>
    <t>FUC 441</t>
  </si>
  <si>
    <t>ANTICIPO FUC 441-2018</t>
  </si>
  <si>
    <t>FUC 440</t>
  </si>
  <si>
    <t>GONZÁLEZ VÁZQUEZ DANIEL</t>
  </si>
  <si>
    <t>ANTICIPO FUC 440-2018</t>
  </si>
  <si>
    <t>FUC 438</t>
  </si>
  <si>
    <t>ANTICIPO FUC 438-2018</t>
  </si>
  <si>
    <t>FUC 439</t>
  </si>
  <si>
    <t>ANTICIPO FUC 439-2018</t>
  </si>
  <si>
    <t>FUC 437</t>
  </si>
  <si>
    <t>ANTICIPO FUC 437-2018</t>
  </si>
  <si>
    <t>FUC 436</t>
  </si>
  <si>
    <t>ANTICIPO FUC 436-2018</t>
  </si>
  <si>
    <t>FUC 435</t>
  </si>
  <si>
    <t>ANTICIPO FUC 435-2018</t>
  </si>
  <si>
    <t xml:space="preserve">TELEFONOS DE MEXICO </t>
  </si>
  <si>
    <t>TELEFONO CELULAR</t>
  </si>
  <si>
    <t xml:space="preserve">SERVICIO DE INTERNET </t>
  </si>
  <si>
    <t>MANTENIMIENTO DE VEHICULO PLACAS JR92354</t>
  </si>
  <si>
    <t>MANTENIMIENTO DE VEHICULO PLACAS JR92350</t>
  </si>
  <si>
    <t>DEP.EFECTIVO</t>
  </si>
  <si>
    <t>DEP. EN EFECTIVO</t>
  </si>
  <si>
    <t>MANTENIMIENTO DE VEHICULO PLACAS JR92329</t>
  </si>
  <si>
    <t>MANTENIMIENTO DE VEHICULO PLACAS JR92355</t>
  </si>
  <si>
    <t>FUC 433</t>
  </si>
  <si>
    <t>REEMBOLSO FUC 433-2018</t>
  </si>
  <si>
    <t>FUC 432</t>
  </si>
  <si>
    <t>REEMBOLSO FUC 432-2018</t>
  </si>
  <si>
    <t>FUC 431</t>
  </si>
  <si>
    <t>REEMBOLSO FUC 431-2018</t>
  </si>
  <si>
    <t>FUC 430</t>
  </si>
  <si>
    <t>REEMBOLSO FUC 430-2018</t>
  </si>
  <si>
    <t>FUC 429</t>
  </si>
  <si>
    <t>REEMBOLSO FUC 429-2018</t>
  </si>
  <si>
    <t>FUC 428</t>
  </si>
  <si>
    <t>REEMBOLSO FUC 428-2018</t>
  </si>
  <si>
    <t>FUC 420</t>
  </si>
  <si>
    <t>REEMBOLSO FUC 420-2018</t>
  </si>
  <si>
    <t>FUC 419</t>
  </si>
  <si>
    <t>REEMBOLSO FUC 419-2018</t>
  </si>
  <si>
    <t>FUC 418</t>
  </si>
  <si>
    <t>REEMBOLSO FUC 418-2018</t>
  </si>
  <si>
    <t>FUC 417</t>
  </si>
  <si>
    <t>REEMBOLSO FUC 417-2018</t>
  </si>
  <si>
    <t>FUC 416</t>
  </si>
  <si>
    <t>REEMBOLSO FUC 416-2018</t>
  </si>
  <si>
    <t>FUC 415</t>
  </si>
  <si>
    <t>REEMBOLSO FUC 415-2018</t>
  </si>
  <si>
    <t>FUC 414</t>
  </si>
  <si>
    <t>REEMBOLSO FUC 414-2018</t>
  </si>
  <si>
    <t>FUC 413</t>
  </si>
  <si>
    <t>REEMBOLSO FUC 413-2018</t>
  </si>
  <si>
    <t>FUC 412</t>
  </si>
  <si>
    <t>REEMBOLSO FUC 412-2018</t>
  </si>
  <si>
    <t>FUC 379</t>
  </si>
  <si>
    <t>ORTIZ PEÑA CUAUHTEMOC</t>
  </si>
  <si>
    <t>REEMBOLSO FUC 379-2018</t>
  </si>
  <si>
    <t>FUC 374</t>
  </si>
  <si>
    <t>REEMBOLSO FUC 374-2018</t>
  </si>
  <si>
    <t>FUC 373</t>
  </si>
  <si>
    <t>REEMBOLSO FUC 373-2018</t>
  </si>
  <si>
    <t>FUC 370</t>
  </si>
  <si>
    <t>REEMBOLSO FUC 370-2018</t>
  </si>
  <si>
    <t>FUC 369</t>
  </si>
  <si>
    <t>REEMBOLSO FUC 369-2018</t>
  </si>
  <si>
    <t>FUC 360</t>
  </si>
  <si>
    <t>REEMBOLSO FUC 360-2018</t>
  </si>
  <si>
    <t>FUC 358</t>
  </si>
  <si>
    <t>REEMBOLSO FUC 358-2018</t>
  </si>
  <si>
    <t>FUC 356</t>
  </si>
  <si>
    <t>REEMBOLSO FUC 356-2018</t>
  </si>
  <si>
    <t>FUC 355</t>
  </si>
  <si>
    <t>REEMBOLSO FUC 355-2018</t>
  </si>
  <si>
    <t>FUC 354</t>
  </si>
  <si>
    <t>REEMBOLSO FUC 354-2018</t>
  </si>
  <si>
    <t>FUC 353</t>
  </si>
  <si>
    <t>REEMBOLSO FUC 353-2018</t>
  </si>
  <si>
    <t>FUC 351</t>
  </si>
  <si>
    <t>REEMBOLSO FUC 351-2018</t>
  </si>
  <si>
    <t>FUC 350</t>
  </si>
  <si>
    <t>REEMBOLSO FUC 350-2018</t>
  </si>
  <si>
    <t>FUC 311</t>
  </si>
  <si>
    <t>REEMBOLSO FUC 311-2018</t>
  </si>
  <si>
    <t>FUC 310</t>
  </si>
  <si>
    <t>REEMBOLSO FUC 310-2018</t>
  </si>
  <si>
    <t>FUC 309</t>
  </si>
  <si>
    <t>REEMBOLSO FUC 309-2018</t>
  </si>
  <si>
    <t>FACTURA 37534</t>
  </si>
  <si>
    <t xml:space="preserve"> DE LA MORA COMUNICACIONES SA DE CV </t>
  </si>
  <si>
    <t xml:space="preserve">REFACCIONES MENORES DE EQUIPO DE COMPUTO </t>
  </si>
  <si>
    <t>MANTENIMIENTO DE VEHICULO PLACAS JR92351</t>
  </si>
  <si>
    <t>FAC 1099</t>
  </si>
  <si>
    <t>PROMOTORA TEBAR SA DE CV</t>
  </si>
  <si>
    <t>RENTA DEL MES DE JUNIO</t>
  </si>
  <si>
    <t>FAC 002742</t>
  </si>
  <si>
    <t>MANTENIMIENTO DE VEHICULO PLACAS JR92336</t>
  </si>
  <si>
    <t>FAC M-42</t>
  </si>
  <si>
    <t xml:space="preserve">VACA VILLALOBOS MICHELLE PAULINA </t>
  </si>
  <si>
    <t xml:space="preserve">MANTENIMIENTO DE BODEGA </t>
  </si>
  <si>
    <t>DEP.PAGO MULTIPLE</t>
  </si>
  <si>
    <t>FUC 446</t>
  </si>
  <si>
    <t>VIATICOS AUTLAN DE NAVARRO FUC 446</t>
  </si>
  <si>
    <t>FUC 445</t>
  </si>
  <si>
    <t>GONZALEZ VAZQUEZ DANIEL</t>
  </si>
  <si>
    <t>VIATICOS AUTLAN DE NAVARRO FUC 445</t>
  </si>
  <si>
    <t>FUC 444</t>
  </si>
  <si>
    <t>LOPEZ PEREZ LUIS FERNANDO</t>
  </si>
  <si>
    <t>VIATICOS AUTLAN DE NAVARRO FUC 444</t>
  </si>
  <si>
    <t>FUC 443</t>
  </si>
  <si>
    <t>LOPEZ CONTRERAS EDGAR NOE</t>
  </si>
  <si>
    <t>VIATICOS AUTLAN DE NAVARRO FUC 443</t>
  </si>
  <si>
    <t>MANTO PLACAS JR92347</t>
  </si>
  <si>
    <t>MANTO PLACAS JR92334</t>
  </si>
  <si>
    <t>MANTO PLACAS JR92345</t>
  </si>
  <si>
    <t>FUC 396</t>
  </si>
  <si>
    <t>REEMBOLSO FUC 396-2018</t>
  </si>
  <si>
    <t>FUC 316</t>
  </si>
  <si>
    <t>GOMEZ URZUA MOISES DANIEL</t>
  </si>
  <si>
    <t>COMPLEMENTO FUC 316-2018</t>
  </si>
  <si>
    <t>FUC 317</t>
  </si>
  <si>
    <t>AMAYA SANTAMARIA JOSE ANTONIO</t>
  </si>
  <si>
    <t>COMPLEMENTO FUC 317-2018</t>
  </si>
  <si>
    <t>FUC 323</t>
  </si>
  <si>
    <t>COMPLEMENTO FUC 323-2018</t>
  </si>
  <si>
    <t>FACT. 10461</t>
  </si>
  <si>
    <t>MARIN HERNANDEZ MARIANA ELIZABETH</t>
  </si>
  <si>
    <t xml:space="preserve">RECOLECCION DE BASURA </t>
  </si>
  <si>
    <t>COMISION FEDERAL DE ELECTRICIDAD</t>
  </si>
  <si>
    <t xml:space="preserve">PAGO DE SERVICIO </t>
  </si>
  <si>
    <t>FAC 1003</t>
  </si>
  <si>
    <t xml:space="preserve">INTEC MEDIOS DE PAGO </t>
  </si>
  <si>
    <t xml:space="preserve">DISPECION DE COMBUSTIBLE </t>
  </si>
  <si>
    <t>FUC 452</t>
  </si>
  <si>
    <t>SILVA TEJEDA RAMON DE JESUS</t>
  </si>
  <si>
    <t>ANTICIPO FUC 452-2018</t>
  </si>
  <si>
    <t>FUC 451</t>
  </si>
  <si>
    <t>ANTICIPO FUC 451-2018</t>
  </si>
  <si>
    <t>FUC 450</t>
  </si>
  <si>
    <t>ANTICIPO FUC 450-2018</t>
  </si>
  <si>
    <t>FACT 4870</t>
  </si>
  <si>
    <t xml:space="preserve">MANTENIMIENTO VEHICULAR </t>
  </si>
  <si>
    <t>FACT 4869</t>
  </si>
  <si>
    <t>FACT 4868</t>
  </si>
  <si>
    <t>FACT 4867</t>
  </si>
  <si>
    <t xml:space="preserve"> FACT 4866</t>
  </si>
  <si>
    <t xml:space="preserve">MANTENIMIETO VEHICULAR </t>
  </si>
  <si>
    <t xml:space="preserve"> FACT 4865</t>
  </si>
  <si>
    <t>FACT 4864</t>
  </si>
  <si>
    <t>FAC 12656</t>
  </si>
  <si>
    <t>BIOS 2 0 SA DE CV</t>
  </si>
  <si>
    <t>SOPORTE DE SOFTWARE CONTABLE</t>
  </si>
  <si>
    <t>FUC 500</t>
  </si>
  <si>
    <t>TREJO FLORES ALBERTO</t>
  </si>
  <si>
    <t>ANTICIPO FUC 500-2018</t>
  </si>
  <si>
    <t>FUC 499</t>
  </si>
  <si>
    <t>ANTICIPO FUC 499-2018</t>
  </si>
  <si>
    <t>MANTENIMIENTO DE VEHICULO PLACAS JR92348</t>
  </si>
  <si>
    <t>FACT 3876</t>
  </si>
  <si>
    <t>COPIADORAS VAYVER SA DE CV</t>
  </si>
  <si>
    <t xml:space="preserve">ARRENDAMIENTO DE COPIADORAS </t>
  </si>
  <si>
    <t>LIQ.INT.S/TASA LIQ 2018-06-30</t>
  </si>
  <si>
    <t>JULIO</t>
  </si>
  <si>
    <t xml:space="preserve">SALDO A JUNIO </t>
  </si>
  <si>
    <t xml:space="preserve">DEPOSITO EN EFECTIVO </t>
  </si>
  <si>
    <t>SPEI 07</t>
  </si>
  <si>
    <t xml:space="preserve">FEDEX DE MEXICO S DE RL </t>
  </si>
  <si>
    <t>COMPRA DE 101 GUIAS PREPAGADAS</t>
  </si>
  <si>
    <t xml:space="preserve">ARIAS MERCADO Y ASOCIADOS </t>
  </si>
  <si>
    <t xml:space="preserve">SERVICIO DE CONTABILIDAD GUBERNAMENTAL </t>
  </si>
  <si>
    <t xml:space="preserve">REINTEGRO DE VIATICOS </t>
  </si>
  <si>
    <t>FACT 1690</t>
  </si>
  <si>
    <t xml:space="preserve">DIXSE SA DE CV </t>
  </si>
  <si>
    <t xml:space="preserve">RENTA DE LICENCIA PARA SOTFWARE PARA NOMINA </t>
  </si>
  <si>
    <t>FACT 1689</t>
  </si>
  <si>
    <t>FACT 46</t>
  </si>
  <si>
    <t xml:space="preserve">RETIRO DE MALESA Y COLOCACION DE GRAVA </t>
  </si>
  <si>
    <t>FUC 348</t>
  </si>
  <si>
    <t xml:space="preserve">GONZALEZ VAQUEZ DANIEL </t>
  </si>
  <si>
    <t>FUC 364</t>
  </si>
  <si>
    <t>FACT 408</t>
  </si>
  <si>
    <t xml:space="preserve">RENTAVAN SA DE CV </t>
  </si>
  <si>
    <t>BOLETOS DE AVION</t>
  </si>
  <si>
    <t>FACT 407</t>
  </si>
  <si>
    <t xml:space="preserve">BOLETOS DE AVION </t>
  </si>
  <si>
    <t>FACT 406</t>
  </si>
  <si>
    <t>FACT 405</t>
  </si>
  <si>
    <t>FACT 404</t>
  </si>
  <si>
    <t>FACT 403</t>
  </si>
  <si>
    <t>FACT 402</t>
  </si>
  <si>
    <t>FAC 401</t>
  </si>
  <si>
    <t>FACT 400</t>
  </si>
  <si>
    <t>FACT 394</t>
  </si>
  <si>
    <t>FACT 397</t>
  </si>
  <si>
    <t>FACT 393</t>
  </si>
  <si>
    <t>FACT 392</t>
  </si>
  <si>
    <t>FACT 391</t>
  </si>
  <si>
    <t>FACT 390</t>
  </si>
  <si>
    <t>FACT A18</t>
  </si>
  <si>
    <t>SALVADOR CORDOVA CORDOBA</t>
  </si>
  <si>
    <t xml:space="preserve">SEÑALAMIENTOS </t>
  </si>
  <si>
    <t>FACT A474</t>
  </si>
  <si>
    <t>FACT A473</t>
  </si>
  <si>
    <t>FACT A472</t>
  </si>
  <si>
    <t>FACT A471</t>
  </si>
  <si>
    <t>FACT A470</t>
  </si>
  <si>
    <t>FACT A469</t>
  </si>
  <si>
    <t>FACT A425</t>
  </si>
  <si>
    <t>FACT A424</t>
  </si>
  <si>
    <t>FACT A423</t>
  </si>
  <si>
    <t>FACT A422</t>
  </si>
  <si>
    <t>FACT A421</t>
  </si>
  <si>
    <t>FACT A420</t>
  </si>
  <si>
    <t>FACT A419</t>
  </si>
  <si>
    <t>FACT A418</t>
  </si>
  <si>
    <t>FACT A416</t>
  </si>
  <si>
    <t>FACT A414</t>
  </si>
  <si>
    <t>FACT A413</t>
  </si>
  <si>
    <t>FACT A410</t>
  </si>
  <si>
    <t>FACT A409</t>
  </si>
  <si>
    <t>FACT A468</t>
  </si>
  <si>
    <t>FACT A467</t>
  </si>
  <si>
    <t>FACT A465</t>
  </si>
  <si>
    <t>FACT A464</t>
  </si>
  <si>
    <t>FACT A463</t>
  </si>
  <si>
    <t>FACT A451</t>
  </si>
  <si>
    <t>FACT A450</t>
  </si>
  <si>
    <t>FACT A449</t>
  </si>
  <si>
    <t>FACT A448</t>
  </si>
  <si>
    <t>FACT A447</t>
  </si>
  <si>
    <t>FACT A446</t>
  </si>
  <si>
    <t>FACT A445</t>
  </si>
  <si>
    <t>FACT A444</t>
  </si>
  <si>
    <t>FACT A443</t>
  </si>
  <si>
    <t>FACT A442</t>
  </si>
  <si>
    <t>FACT A441</t>
  </si>
  <si>
    <t>FACT A440</t>
  </si>
  <si>
    <t>FACT A438</t>
  </si>
  <si>
    <t>FACT A437</t>
  </si>
  <si>
    <t>FACT A436</t>
  </si>
  <si>
    <t>FACT A434</t>
  </si>
  <si>
    <t>FACT A432</t>
  </si>
  <si>
    <t>FACT A430</t>
  </si>
  <si>
    <t>FACT A429</t>
  </si>
  <si>
    <t>FACT A428</t>
  </si>
  <si>
    <t>FACT A427</t>
  </si>
  <si>
    <t>FACT 417</t>
  </si>
  <si>
    <t>FACT A412</t>
  </si>
  <si>
    <t>FUC 497</t>
  </si>
  <si>
    <t xml:space="preserve">PINKUS ESCOTO MELISSA TELLALE </t>
  </si>
  <si>
    <t xml:space="preserve">REEMBOLSO </t>
  </si>
  <si>
    <t>FUC 501</t>
  </si>
  <si>
    <t xml:space="preserve">QUINTANILLA ALVAREZ DANIELA GORETHY </t>
  </si>
  <si>
    <t>FUC 496</t>
  </si>
  <si>
    <t xml:space="preserve">LOPEZ RAMIREZ ZAIRA PAULINA </t>
  </si>
  <si>
    <t>FUC 495</t>
  </si>
  <si>
    <t>FUC 494</t>
  </si>
  <si>
    <t>FUC 493</t>
  </si>
  <si>
    <t xml:space="preserve">GONZALEZ CHIMAL EMMANUEL </t>
  </si>
  <si>
    <t>FUC 492</t>
  </si>
  <si>
    <t>FUC 491</t>
  </si>
  <si>
    <t>FUC 490</t>
  </si>
  <si>
    <t>FUC 489</t>
  </si>
  <si>
    <t>FUC 486</t>
  </si>
  <si>
    <t xml:space="preserve">VENTURA ROMERO EDGAR RAFAEL </t>
  </si>
  <si>
    <t>FUC 485</t>
  </si>
  <si>
    <t>FUC 484</t>
  </si>
  <si>
    <t>FUC 483</t>
  </si>
  <si>
    <t>FUC 482</t>
  </si>
  <si>
    <t>FUC 481</t>
  </si>
  <si>
    <t>FUC 479</t>
  </si>
  <si>
    <t xml:space="preserve">VELAZQUEZ LOMELI JUAN RAMON </t>
  </si>
  <si>
    <t>FUC 478</t>
  </si>
  <si>
    <t xml:space="preserve">ZEPEDA RIVERA ISMAEL </t>
  </si>
  <si>
    <t>FUC 477</t>
  </si>
  <si>
    <t>FUC 476</t>
  </si>
  <si>
    <t>FUC 475</t>
  </si>
  <si>
    <t>FUC 474</t>
  </si>
  <si>
    <t>FUC 473</t>
  </si>
  <si>
    <t>FUC 465</t>
  </si>
  <si>
    <t>FUC 464</t>
  </si>
  <si>
    <t>FUC 463</t>
  </si>
  <si>
    <t xml:space="preserve">MACHUCA GONZALEZ SANTIAGO </t>
  </si>
  <si>
    <t>FUC 462</t>
  </si>
  <si>
    <t>FUC 455</t>
  </si>
  <si>
    <t>TREJO SABANERO SILVIA FERNANDA</t>
  </si>
  <si>
    <t>FUC 453</t>
  </si>
  <si>
    <t>FUC 409</t>
  </si>
  <si>
    <t xml:space="preserve">DIAZ MEDINA MAX FERNANDO </t>
  </si>
  <si>
    <t>FUC 408</t>
  </si>
  <si>
    <t>FUC 407</t>
  </si>
  <si>
    <t>FUC 406</t>
  </si>
  <si>
    <t xml:space="preserve">DIAZ ALCARAZ LUIS CARLOS </t>
  </si>
  <si>
    <t>FUC 405</t>
  </si>
  <si>
    <t>FUC 404</t>
  </si>
  <si>
    <t>FUC 401</t>
  </si>
  <si>
    <t>FUC 400</t>
  </si>
  <si>
    <t>FUC 387</t>
  </si>
  <si>
    <t>FUC 386</t>
  </si>
  <si>
    <t>FUC 381</t>
  </si>
  <si>
    <t>FUC 357</t>
  </si>
  <si>
    <t>DIAZ MEDINA MAX FERNANDO</t>
  </si>
  <si>
    <t>FUC 352</t>
  </si>
  <si>
    <t>DIAZ ALCARAZ LUIS CARLOS</t>
  </si>
  <si>
    <t>FUC 502</t>
  </si>
  <si>
    <t>GARZA AVILA GABRIELA</t>
  </si>
  <si>
    <t>FACT D21595</t>
  </si>
  <si>
    <t xml:space="preserve">GIBRAN ELIAS CRUZ ARIA </t>
  </si>
  <si>
    <t xml:space="preserve">TANQUE PARA AIRE COMPRIMIDO </t>
  </si>
  <si>
    <t>FACT 1842</t>
  </si>
  <si>
    <t xml:space="preserve">MAURICIO NAVARRETE JIMENEZ </t>
  </si>
  <si>
    <t xml:space="preserve">SERVICIO DE PENCIONES </t>
  </si>
  <si>
    <t>FACT 1233</t>
  </si>
  <si>
    <t>MARIA CRISTINA PEDRAZA DIA</t>
  </si>
  <si>
    <t>MATERIAL DE LIMPIEZA</t>
  </si>
  <si>
    <t xml:space="preserve">BEM COMISION FEDERAL </t>
  </si>
  <si>
    <t xml:space="preserve">SISTEMA INTERMUNICIPAL DE AGUA POTABLE </t>
  </si>
  <si>
    <t xml:space="preserve">GRUPO INTERDOMINIO DE MEXICO </t>
  </si>
  <si>
    <t>SERVICIO DE SEGURIDAD PRIVADAC</t>
  </si>
  <si>
    <t xml:space="preserve">TOTAL PLAY </t>
  </si>
  <si>
    <t xml:space="preserve">BEM AXTEL </t>
  </si>
  <si>
    <t>FACT 1999</t>
  </si>
  <si>
    <t>DISTRIBUIDORA MAYLI SA DE CV</t>
  </si>
  <si>
    <t xml:space="preserve">PAPELERIA </t>
  </si>
  <si>
    <t>FACT A8049</t>
  </si>
  <si>
    <t xml:space="preserve">RIGHTNET SA DE CV </t>
  </si>
  <si>
    <t xml:space="preserve">CAMARAS </t>
  </si>
  <si>
    <t>FUC 514</t>
  </si>
  <si>
    <t xml:space="preserve">ANTICIPO DE VIATICOS </t>
  </si>
  <si>
    <t>MANTENIMIENTO VEHICULAR PLACAS JR92353</t>
  </si>
  <si>
    <t xml:space="preserve">SECRETARIA DE PLANEACION ADMINISTRACION Y FINANZAS </t>
  </si>
  <si>
    <t>FUC 427</t>
  </si>
  <si>
    <t>FUC 365</t>
  </si>
  <si>
    <t>CARVAJAL CABEZA DE VACA CARLOS ELISEO</t>
  </si>
  <si>
    <t>FUC 426</t>
  </si>
  <si>
    <t xml:space="preserve">CARRILLO BOITES CLAUDIA LORENA </t>
  </si>
  <si>
    <t>FUC 425</t>
  </si>
  <si>
    <t>FUC 245</t>
  </si>
  <si>
    <t>FUC 522</t>
  </si>
  <si>
    <t xml:space="preserve">CARDENAS RUBIO RUBEN JONATHAN </t>
  </si>
  <si>
    <t>FUC 521</t>
  </si>
  <si>
    <t>FUC 523</t>
  </si>
  <si>
    <t>FUC 520</t>
  </si>
  <si>
    <t xml:space="preserve">FERNANDO ANTONIO ALEMAN GONZALEZ </t>
  </si>
  <si>
    <t xml:space="preserve">SOPORTE PARA PANTALLAS </t>
  </si>
  <si>
    <t>MANTENIMIENTO VEHICULAR PLACAS JR92342</t>
  </si>
  <si>
    <t>MANTENIMIENTO VEHICULAR PLACAS JR62354</t>
  </si>
  <si>
    <t xml:space="preserve">FACT 52 B </t>
  </si>
  <si>
    <t xml:space="preserve">SISTEMAS DIGITALES DINETSYS SA </t>
  </si>
  <si>
    <t>INSTALACION SOFTWARE</t>
  </si>
  <si>
    <t xml:space="preserve">REINTEGRO </t>
  </si>
  <si>
    <t>FACT 61</t>
  </si>
  <si>
    <t>MANTENIMIENTO VEHICULAR PLACAS JR92333</t>
  </si>
  <si>
    <t>FACT 10550</t>
  </si>
  <si>
    <t xml:space="preserve">MARIN HERNANDEZ MARIANA ELIZABETH </t>
  </si>
  <si>
    <t>SERVICIO DE RECOLECCION DE BASURA</t>
  </si>
  <si>
    <t>FUC 371</t>
  </si>
  <si>
    <t>FUC 392</t>
  </si>
  <si>
    <t>FUC 459</t>
  </si>
  <si>
    <t>FUC 460</t>
  </si>
  <si>
    <t>FUC 461</t>
  </si>
  <si>
    <t>FUC 470</t>
  </si>
  <si>
    <t>FUC 471</t>
  </si>
  <si>
    <t>FUC 457</t>
  </si>
  <si>
    <t xml:space="preserve">TREJO SABANERO SILVIA FERNANDA </t>
  </si>
  <si>
    <t xml:space="preserve">COMPLEMENTO DE VIATICOS </t>
  </si>
  <si>
    <t xml:space="preserve">COMPLEMEMTO DE VIATICOS </t>
  </si>
  <si>
    <t xml:space="preserve">ISHLAHUACA ALVAREZ GUILLERMO </t>
  </si>
  <si>
    <t>FACT 1108</t>
  </si>
  <si>
    <t xml:space="preserve">INTEC MEDIOS DE PAGO SA DE CV </t>
  </si>
  <si>
    <t xml:space="preserve">DISPERCION DE COMBUSTIBLE </t>
  </si>
  <si>
    <t>FUC 480</t>
  </si>
  <si>
    <t>PEREZ GARCIA MINERVA</t>
  </si>
  <si>
    <t>FUC 498</t>
  </si>
  <si>
    <t>BARRON PEÑA DIANA MARIA</t>
  </si>
  <si>
    <t>FUC 488</t>
  </si>
  <si>
    <t>DEL REAL SOLIS VICTOR MANUEL</t>
  </si>
  <si>
    <t>FUC 487</t>
  </si>
  <si>
    <t>FUC 519</t>
  </si>
  <si>
    <t xml:space="preserve">JUAN JOSE ESQUIVAS ESQUIVAS </t>
  </si>
  <si>
    <t xml:space="preserve">OPD SERVICIOS DE SALUD JALISCO </t>
  </si>
  <si>
    <t xml:space="preserve">2DA MINISTRACION ASE LIQUIDA </t>
  </si>
  <si>
    <t>MANTENIMIENTO VEHICULAR PLACAS JR92344</t>
  </si>
  <si>
    <t>TELEFONOS DE MEXICO</t>
  </si>
  <si>
    <t>FUC 558</t>
  </si>
  <si>
    <t>FUC 557</t>
  </si>
  <si>
    <t>RODRIGUEZ RODRIGUEZ DIEGO ARMANDO</t>
  </si>
  <si>
    <t>FUC 561</t>
  </si>
  <si>
    <t xml:space="preserve">MOJARRO OROZCO CHRISTIAN </t>
  </si>
  <si>
    <t>FUC 560</t>
  </si>
  <si>
    <t>PUGA GONZALEZ GERARDO</t>
  </si>
  <si>
    <t>FACT B5100</t>
  </si>
  <si>
    <t xml:space="preserve">PATRICIA MARQUEZ PORNCE </t>
  </si>
  <si>
    <t xml:space="preserve">MATERIAL DE LIMPIEZA </t>
  </si>
  <si>
    <t>FUC 559</t>
  </si>
  <si>
    <t>FLORES OLIVA ALEX YAHIR</t>
  </si>
  <si>
    <t xml:space="preserve">SERVICIO DE ADMINISTRACION TRIBUTARIA </t>
  </si>
  <si>
    <t xml:space="preserve">IMPUESTO DEPOSITO PAGO REFERENCIADO </t>
  </si>
  <si>
    <t>MANTENIMIENTO VEHICULAR PLACAS JR92341</t>
  </si>
  <si>
    <t>MANTENIMIENTO VEHICULAR PLACAS JR92352</t>
  </si>
  <si>
    <t>MANTENIMIENTO VEHICULAR PLACAS JR92343</t>
  </si>
  <si>
    <t>FUC 372</t>
  </si>
  <si>
    <t>ASCENCIO CORTES ALBERTO</t>
  </si>
  <si>
    <t>FUC 564</t>
  </si>
  <si>
    <t xml:space="preserve">SALGADO MONTIEL OSCAR SAMUEL </t>
  </si>
  <si>
    <t>FUC 562</t>
  </si>
  <si>
    <t xml:space="preserve">MALDONADO COVARRUVIAS EDSON MIGUEL </t>
  </si>
  <si>
    <t>FUC 563</t>
  </si>
  <si>
    <t xml:space="preserve">GUTIERREZ MANJARREZ FRANCISCO JAVIER </t>
  </si>
  <si>
    <t>LIQ.INT.S/TASA LIQ 2018-07-31</t>
  </si>
  <si>
    <t xml:space="preserve">INTERESES GANADOS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</si>
</sst>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C0A]d\-mmm\-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color theme="1"/>
      <name val="Arial Narrow"/>
      <family val="2"/>
    </font>
    <font>
      <b/>
      <u/>
      <sz val="10"/>
      <name val="Arial Narrow"/>
      <family val="2"/>
    </font>
    <font>
      <b/>
      <sz val="10"/>
      <color indexed="18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b/>
      <sz val="10"/>
      <color indexed="16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9"/>
      <name val="Soberana Sans"/>
      <family val="3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16"/>
      </bottom>
      <diagonal/>
    </border>
    <border>
      <left style="thin">
        <color indexed="21"/>
      </left>
      <right/>
      <top style="thick">
        <color indexed="21"/>
      </top>
      <bottom/>
      <diagonal/>
    </border>
    <border>
      <left/>
      <right/>
      <top style="thick">
        <color indexed="2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2">
    <xf numFmtId="0" fontId="0" fillId="0" borderId="0" xfId="0"/>
    <xf numFmtId="0" fontId="3" fillId="0" borderId="0" xfId="0" applyFont="1"/>
    <xf numFmtId="164" fontId="4" fillId="2" borderId="0" xfId="0" applyNumberFormat="1" applyFont="1" applyFill="1" applyAlignment="1">
      <alignment vertical="center"/>
    </xf>
    <xf numFmtId="164" fontId="2" fillId="2" borderId="0" xfId="0" applyNumberFormat="1" applyFont="1" applyFill="1" applyAlignment="1">
      <alignment horizontal="center"/>
    </xf>
    <xf numFmtId="44" fontId="3" fillId="0" borderId="0" xfId="2" applyFont="1"/>
    <xf numFmtId="44" fontId="2" fillId="2" borderId="0" xfId="2" applyFont="1" applyFill="1" applyBorder="1" applyAlignment="1"/>
    <xf numFmtId="44" fontId="2" fillId="0" borderId="0" xfId="0" applyNumberFormat="1" applyFont="1" applyFill="1" applyAlignment="1"/>
    <xf numFmtId="164" fontId="2" fillId="2" borderId="0" xfId="0" applyNumberFormat="1" applyFont="1" applyFill="1" applyAlignment="1"/>
    <xf numFmtId="164" fontId="5" fillId="2" borderId="0" xfId="0" applyNumberFormat="1" applyFont="1" applyFill="1" applyBorder="1" applyAlignment="1">
      <alignment vertical="center" wrapText="1"/>
    </xf>
    <xf numFmtId="49" fontId="5" fillId="2" borderId="0" xfId="0" applyNumberFormat="1" applyFont="1" applyFill="1" applyBorder="1" applyAlignment="1">
      <alignment vertical="center" wrapText="1"/>
    </xf>
    <xf numFmtId="44" fontId="6" fillId="2" borderId="0" xfId="2" applyFont="1" applyFill="1" applyBorder="1" applyAlignment="1">
      <alignment horizontal="center"/>
    </xf>
    <xf numFmtId="44" fontId="3" fillId="0" borderId="0" xfId="0" applyNumberFormat="1" applyFont="1" applyFill="1"/>
    <xf numFmtId="164" fontId="4" fillId="2" borderId="0" xfId="0" applyNumberFormat="1" applyFont="1" applyFill="1" applyAlignment="1"/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4" fontId="2" fillId="0" borderId="0" xfId="2" applyNumberFormat="1" applyFont="1" applyFill="1" applyBorder="1" applyAlignment="1"/>
    <xf numFmtId="0" fontId="2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164" fontId="2" fillId="2" borderId="0" xfId="0" applyNumberFormat="1" applyFont="1" applyFill="1" applyBorder="1" applyAlignment="1">
      <alignment vertical="center" wrapText="1"/>
    </xf>
    <xf numFmtId="44" fontId="5" fillId="2" borderId="0" xfId="2" applyFont="1" applyFill="1" applyBorder="1" applyAlignment="1">
      <alignment horizontal="center" vertical="center" wrapText="1"/>
    </xf>
    <xf numFmtId="44" fontId="2" fillId="2" borderId="0" xfId="2" applyFont="1" applyFill="1" applyBorder="1" applyAlignment="1">
      <alignment horizontal="center"/>
    </xf>
    <xf numFmtId="44" fontId="7" fillId="2" borderId="0" xfId="2" applyFont="1" applyFill="1" applyBorder="1" applyAlignment="1">
      <alignment horizontal="center"/>
    </xf>
    <xf numFmtId="44" fontId="3" fillId="0" borderId="0" xfId="2" applyNumberFormat="1" applyFont="1" applyFill="1"/>
    <xf numFmtId="49" fontId="2" fillId="2" borderId="0" xfId="0" applyNumberFormat="1" applyFont="1" applyFill="1" applyBorder="1" applyAlignment="1">
      <alignment vertical="center" wrapText="1"/>
    </xf>
    <xf numFmtId="44" fontId="5" fillId="2" borderId="0" xfId="2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44" fontId="2" fillId="0" borderId="0" xfId="2" applyNumberFormat="1" applyFont="1" applyFill="1" applyBorder="1" applyAlignment="1">
      <alignment horizontal="left"/>
    </xf>
    <xf numFmtId="0" fontId="2" fillId="2" borderId="0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44" fontId="2" fillId="2" borderId="2" xfId="0" applyNumberFormat="1" applyFont="1" applyFill="1" applyBorder="1" applyAlignment="1">
      <alignment horizontal="left"/>
    </xf>
    <xf numFmtId="8" fontId="2" fillId="0" borderId="0" xfId="2" applyNumberFormat="1" applyFont="1" applyFill="1" applyBorder="1" applyAlignment="1"/>
    <xf numFmtId="44" fontId="6" fillId="2" borderId="0" xfId="0" applyNumberFormat="1" applyFont="1" applyFill="1" applyAlignment="1">
      <alignment horizontal="center"/>
    </xf>
    <xf numFmtId="44" fontId="8" fillId="2" borderId="3" xfId="2" applyFont="1" applyFill="1" applyBorder="1" applyAlignment="1">
      <alignment horizontal="center"/>
    </xf>
    <xf numFmtId="44" fontId="2" fillId="2" borderId="3" xfId="0" applyNumberFormat="1" applyFont="1" applyFill="1" applyBorder="1" applyAlignment="1">
      <alignment horizontal="center"/>
    </xf>
    <xf numFmtId="44" fontId="8" fillId="2" borderId="3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164" fontId="2" fillId="2" borderId="1" xfId="0" applyNumberFormat="1" applyFont="1" applyFill="1" applyBorder="1" applyAlignment="1">
      <alignment horizontal="center"/>
    </xf>
    <xf numFmtId="44" fontId="6" fillId="2" borderId="1" xfId="2" applyFont="1" applyFill="1" applyBorder="1" applyAlignment="1">
      <alignment horizontal="center"/>
    </xf>
    <xf numFmtId="44" fontId="2" fillId="0" borderId="0" xfId="2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right"/>
    </xf>
    <xf numFmtId="0" fontId="6" fillId="2" borderId="0" xfId="0" applyFont="1" applyFill="1" applyBorder="1"/>
    <xf numFmtId="44" fontId="8" fillId="2" borderId="0" xfId="0" applyNumberFormat="1" applyFont="1" applyFill="1" applyBorder="1" applyAlignment="1">
      <alignment horizontal="center"/>
    </xf>
    <xf numFmtId="164" fontId="8" fillId="3" borderId="5" xfId="0" applyNumberFormat="1" applyFont="1" applyFill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44" fontId="8" fillId="3" borderId="6" xfId="2" applyFont="1" applyFill="1" applyBorder="1" applyAlignment="1">
      <alignment horizontal="center" vertical="center"/>
    </xf>
    <xf numFmtId="44" fontId="8" fillId="0" borderId="6" xfId="2" applyNumberFormat="1" applyFont="1" applyFill="1" applyBorder="1" applyAlignment="1">
      <alignment horizontal="center" vertical="center"/>
    </xf>
    <xf numFmtId="14" fontId="8" fillId="3" borderId="6" xfId="0" applyNumberFormat="1" applyFont="1" applyFill="1" applyBorder="1" applyAlignment="1" applyProtection="1">
      <alignment horizontal="center" vertical="center"/>
      <protection locked="0"/>
    </xf>
    <xf numFmtId="0" fontId="8" fillId="3" borderId="6" xfId="2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44" fontId="8" fillId="3" borderId="6" xfId="2" applyFont="1" applyFill="1" applyBorder="1" applyAlignment="1">
      <alignment horizontal="center" vertical="center" wrapText="1"/>
    </xf>
    <xf numFmtId="0" fontId="3" fillId="0" borderId="0" xfId="0" applyFont="1" applyAlignment="1"/>
    <xf numFmtId="164" fontId="9" fillId="0" borderId="7" xfId="0" applyNumberFormat="1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left" vertical="center"/>
    </xf>
    <xf numFmtId="44" fontId="9" fillId="0" borderId="7" xfId="0" applyNumberFormat="1" applyFont="1" applyFill="1" applyBorder="1" applyAlignment="1">
      <alignment vertical="center"/>
    </xf>
    <xf numFmtId="44" fontId="10" fillId="0" borderId="7" xfId="2" applyFont="1" applyFill="1" applyBorder="1" applyAlignment="1">
      <alignment horizontal="right" vertical="center" wrapText="1"/>
    </xf>
    <xf numFmtId="44" fontId="10" fillId="0" borderId="7" xfId="2" applyFont="1" applyFill="1" applyBorder="1" applyAlignment="1">
      <alignment vertical="center"/>
    </xf>
    <xf numFmtId="0" fontId="9" fillId="0" borderId="7" xfId="0" applyNumberFormat="1" applyFont="1" applyFill="1" applyBorder="1" applyAlignment="1">
      <alignment vertical="center"/>
    </xf>
    <xf numFmtId="0" fontId="10" fillId="0" borderId="7" xfId="1" applyNumberFormat="1" applyFont="1" applyFill="1" applyBorder="1" applyAlignment="1">
      <alignment horizontal="center" vertical="center"/>
    </xf>
    <xf numFmtId="0" fontId="3" fillId="0" borderId="0" xfId="0" applyFont="1" applyFill="1"/>
    <xf numFmtId="44" fontId="3" fillId="0" borderId="0" xfId="2" applyFont="1" applyFill="1"/>
    <xf numFmtId="49" fontId="9" fillId="0" borderId="7" xfId="0" applyNumberFormat="1" applyFont="1" applyFill="1" applyBorder="1" applyAlignment="1">
      <alignment horizontal="left" vertical="center"/>
    </xf>
    <xf numFmtId="0" fontId="10" fillId="0" borderId="7" xfId="2" applyNumberFormat="1" applyFont="1" applyFill="1" applyBorder="1" applyAlignment="1">
      <alignment horizontal="center" vertical="center"/>
    </xf>
    <xf numFmtId="44" fontId="9" fillId="0" borderId="0" xfId="0" applyNumberFormat="1" applyFont="1" applyFill="1" applyBorder="1" applyAlignment="1">
      <alignment vertical="center"/>
    </xf>
    <xf numFmtId="0" fontId="11" fillId="0" borderId="8" xfId="0" applyFont="1" applyFill="1" applyBorder="1" applyAlignment="1" applyProtection="1">
      <alignment horizontal="right" vertical="center" wrapText="1"/>
    </xf>
    <xf numFmtId="44" fontId="3" fillId="4" borderId="0" xfId="2" applyFont="1" applyFill="1"/>
    <xf numFmtId="164" fontId="9" fillId="5" borderId="7" xfId="0" applyNumberFormat="1" applyFont="1" applyFill="1" applyBorder="1" applyAlignment="1">
      <alignment horizontal="center" vertical="center"/>
    </xf>
    <xf numFmtId="49" fontId="9" fillId="5" borderId="7" xfId="0" applyNumberFormat="1" applyFont="1" applyFill="1" applyBorder="1" applyAlignment="1">
      <alignment horizontal="left" vertical="center"/>
    </xf>
    <xf numFmtId="44" fontId="9" fillId="5" borderId="7" xfId="0" applyNumberFormat="1" applyFont="1" applyFill="1" applyBorder="1" applyAlignment="1">
      <alignment vertical="center"/>
    </xf>
    <xf numFmtId="44" fontId="10" fillId="5" borderId="7" xfId="2" applyFont="1" applyFill="1" applyBorder="1" applyAlignment="1">
      <alignment horizontal="right" vertical="center" wrapText="1"/>
    </xf>
    <xf numFmtId="44" fontId="10" fillId="5" borderId="7" xfId="2" applyFont="1" applyFill="1" applyBorder="1" applyAlignment="1">
      <alignment vertical="center"/>
    </xf>
    <xf numFmtId="0" fontId="9" fillId="5" borderId="7" xfId="0" applyNumberFormat="1" applyFont="1" applyFill="1" applyBorder="1" applyAlignment="1">
      <alignment vertical="center"/>
    </xf>
    <xf numFmtId="0" fontId="10" fillId="5" borderId="7" xfId="2" applyNumberFormat="1" applyFont="1" applyFill="1" applyBorder="1" applyAlignment="1">
      <alignment horizontal="center" vertical="center"/>
    </xf>
    <xf numFmtId="0" fontId="3" fillId="5" borderId="0" xfId="0" applyFont="1" applyFill="1"/>
    <xf numFmtId="44" fontId="3" fillId="5" borderId="0" xfId="2" applyFont="1" applyFill="1"/>
    <xf numFmtId="44" fontId="0" fillId="0" borderId="0" xfId="2" applyFont="1"/>
    <xf numFmtId="44" fontId="10" fillId="0" borderId="0" xfId="2" applyFont="1" applyFill="1" applyBorder="1" applyAlignment="1">
      <alignment horizontal="right" vertical="center" wrapText="1"/>
    </xf>
    <xf numFmtId="49" fontId="3" fillId="0" borderId="0" xfId="0" applyNumberFormat="1" applyFont="1"/>
    <xf numFmtId="0" fontId="3" fillId="6" borderId="0" xfId="0" applyFont="1" applyFill="1"/>
    <xf numFmtId="44" fontId="3" fillId="6" borderId="0" xfId="2" applyFont="1" applyFill="1"/>
    <xf numFmtId="44" fontId="2" fillId="6" borderId="0" xfId="0" applyNumberFormat="1" applyFont="1" applyFill="1" applyAlignment="1"/>
    <xf numFmtId="44" fontId="3" fillId="6" borderId="0" xfId="0" applyNumberFormat="1" applyFont="1" applyFill="1"/>
    <xf numFmtId="44" fontId="2" fillId="2" borderId="1" xfId="2" applyFont="1" applyFill="1" applyBorder="1" applyAlignment="1">
      <alignment horizontal="center"/>
    </xf>
    <xf numFmtId="44" fontId="2" fillId="6" borderId="0" xfId="2" applyNumberFormat="1" applyFont="1" applyFill="1" applyBorder="1" applyAlignment="1"/>
    <xf numFmtId="164" fontId="2" fillId="6" borderId="0" xfId="0" applyNumberFormat="1" applyFont="1" applyFill="1" applyBorder="1" applyAlignment="1">
      <alignment vertical="center" wrapText="1"/>
    </xf>
    <xf numFmtId="44" fontId="5" fillId="6" borderId="0" xfId="2" applyFont="1" applyFill="1" applyBorder="1" applyAlignment="1">
      <alignment horizontal="center" vertical="center" wrapText="1"/>
    </xf>
    <xf numFmtId="44" fontId="2" fillId="6" borderId="0" xfId="2" applyFont="1" applyFill="1" applyBorder="1" applyAlignment="1">
      <alignment horizontal="center"/>
    </xf>
    <xf numFmtId="44" fontId="2" fillId="6" borderId="0" xfId="2" applyFont="1" applyFill="1" applyBorder="1" applyAlignment="1"/>
    <xf numFmtId="0" fontId="2" fillId="6" borderId="0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44" fontId="5" fillId="6" borderId="0" xfId="2" applyFont="1" applyFill="1" applyBorder="1" applyAlignment="1">
      <alignment vertical="center" wrapText="1"/>
    </xf>
    <xf numFmtId="44" fontId="7" fillId="6" borderId="0" xfId="2" applyFont="1" applyFill="1" applyBorder="1" applyAlignment="1">
      <alignment horizontal="center"/>
    </xf>
    <xf numFmtId="44" fontId="3" fillId="6" borderId="0" xfId="2" applyNumberFormat="1" applyFont="1" applyFill="1"/>
    <xf numFmtId="49" fontId="2" fillId="6" borderId="0" xfId="0" applyNumberFormat="1" applyFont="1" applyFill="1" applyBorder="1" applyAlignment="1">
      <alignment vertical="center" wrapText="1"/>
    </xf>
    <xf numFmtId="0" fontId="3" fillId="6" borderId="0" xfId="0" applyFont="1" applyFill="1" applyAlignment="1">
      <alignment horizontal="center"/>
    </xf>
    <xf numFmtId="44" fontId="14" fillId="6" borderId="0" xfId="2" applyFont="1" applyFill="1"/>
    <xf numFmtId="44" fontId="2" fillId="6" borderId="0" xfId="2" applyNumberFormat="1" applyFont="1" applyFill="1" applyBorder="1" applyAlignment="1">
      <alignment horizontal="left"/>
    </xf>
    <xf numFmtId="0" fontId="2" fillId="6" borderId="0" xfId="0" applyNumberFormat="1" applyFont="1" applyFill="1" applyBorder="1" applyAlignment="1">
      <alignment horizontal="center" vertical="center" wrapText="1"/>
    </xf>
    <xf numFmtId="49" fontId="2" fillId="6" borderId="0" xfId="0" applyNumberFormat="1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44" fontId="2" fillId="6" borderId="2" xfId="0" applyNumberFormat="1" applyFont="1" applyFill="1" applyBorder="1" applyAlignment="1">
      <alignment horizontal="left"/>
    </xf>
    <xf numFmtId="44" fontId="2" fillId="6" borderId="2" xfId="2" applyFont="1" applyFill="1" applyBorder="1" applyAlignment="1">
      <alignment horizontal="left"/>
    </xf>
    <xf numFmtId="8" fontId="2" fillId="6" borderId="0" xfId="2" applyNumberFormat="1" applyFont="1" applyFill="1" applyBorder="1" applyAlignment="1"/>
    <xf numFmtId="44" fontId="6" fillId="6" borderId="0" xfId="0" applyNumberFormat="1" applyFont="1" applyFill="1" applyAlignment="1">
      <alignment horizontal="center"/>
    </xf>
    <xf numFmtId="44" fontId="8" fillId="6" borderId="3" xfId="2" applyFont="1" applyFill="1" applyBorder="1" applyAlignment="1">
      <alignment horizontal="center"/>
    </xf>
    <xf numFmtId="44" fontId="2" fillId="6" borderId="3" xfId="2" applyFont="1" applyFill="1" applyBorder="1" applyAlignment="1">
      <alignment horizontal="center"/>
    </xf>
    <xf numFmtId="164" fontId="2" fillId="6" borderId="2" xfId="0" applyNumberFormat="1" applyFont="1" applyFill="1" applyBorder="1" applyAlignment="1">
      <alignment horizontal="center"/>
    </xf>
    <xf numFmtId="0" fontId="6" fillId="6" borderId="1" xfId="0" applyFont="1" applyFill="1" applyBorder="1"/>
    <xf numFmtId="164" fontId="2" fillId="6" borderId="1" xfId="0" applyNumberFormat="1" applyFont="1" applyFill="1" applyBorder="1" applyAlignment="1">
      <alignment horizontal="center"/>
    </xf>
    <xf numFmtId="44" fontId="2" fillId="6" borderId="1" xfId="2" applyFont="1" applyFill="1" applyBorder="1"/>
    <xf numFmtId="44" fontId="2" fillId="6" borderId="1" xfId="2" applyFont="1" applyFill="1" applyBorder="1" applyAlignment="1">
      <alignment horizontal="center"/>
    </xf>
    <xf numFmtId="44" fontId="2" fillId="6" borderId="0" xfId="2" applyNumberFormat="1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49" fontId="2" fillId="6" borderId="0" xfId="0" applyNumberFormat="1" applyFont="1" applyFill="1" applyAlignment="1">
      <alignment horizontal="center"/>
    </xf>
    <xf numFmtId="164" fontId="2" fillId="6" borderId="0" xfId="0" applyNumberFormat="1" applyFont="1" applyFill="1" applyBorder="1" applyAlignment="1">
      <alignment horizontal="center"/>
    </xf>
    <xf numFmtId="0" fontId="5" fillId="6" borderId="0" xfId="0" applyFont="1" applyFill="1" applyBorder="1" applyAlignment="1">
      <alignment horizontal="right"/>
    </xf>
    <xf numFmtId="44" fontId="2" fillId="6" borderId="0" xfId="2" applyFont="1" applyFill="1" applyBorder="1"/>
    <xf numFmtId="44" fontId="8" fillId="6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 applyProtection="1">
      <alignment horizontal="right" vertical="center" wrapText="1"/>
    </xf>
    <xf numFmtId="44" fontId="10" fillId="0" borderId="9" xfId="2" applyFont="1" applyFill="1" applyBorder="1" applyAlignment="1">
      <alignment horizontal="right" vertical="center" wrapText="1"/>
    </xf>
    <xf numFmtId="0" fontId="3" fillId="0" borderId="0" xfId="0" applyFont="1" applyFill="1" applyBorder="1"/>
    <xf numFmtId="164" fontId="9" fillId="4" borderId="7" xfId="0" applyNumberFormat="1" applyFont="1" applyFill="1" applyBorder="1" applyAlignment="1">
      <alignment horizontal="center" vertical="center"/>
    </xf>
    <xf numFmtId="49" fontId="9" fillId="4" borderId="7" xfId="0" applyNumberFormat="1" applyFont="1" applyFill="1" applyBorder="1" applyAlignment="1">
      <alignment horizontal="left" vertical="center"/>
    </xf>
    <xf numFmtId="44" fontId="9" fillId="4" borderId="7" xfId="0" applyNumberFormat="1" applyFont="1" applyFill="1" applyBorder="1" applyAlignment="1">
      <alignment vertical="center"/>
    </xf>
    <xf numFmtId="44" fontId="10" fillId="4" borderId="7" xfId="2" applyFont="1" applyFill="1" applyBorder="1" applyAlignment="1">
      <alignment horizontal="right" vertical="center" wrapText="1"/>
    </xf>
    <xf numFmtId="44" fontId="10" fillId="4" borderId="7" xfId="2" applyFont="1" applyFill="1" applyBorder="1" applyAlignment="1">
      <alignment vertical="center"/>
    </xf>
    <xf numFmtId="0" fontId="9" fillId="4" borderId="7" xfId="0" applyNumberFormat="1" applyFont="1" applyFill="1" applyBorder="1" applyAlignment="1">
      <alignment vertical="center"/>
    </xf>
    <xf numFmtId="0" fontId="10" fillId="4" borderId="7" xfId="2" applyNumberFormat="1" applyFont="1" applyFill="1" applyBorder="1" applyAlignment="1">
      <alignment horizontal="center" vertical="center"/>
    </xf>
    <xf numFmtId="0" fontId="3" fillId="4" borderId="0" xfId="0" applyFont="1" applyFill="1"/>
    <xf numFmtId="44" fontId="14" fillId="0" borderId="0" xfId="2" applyFont="1"/>
    <xf numFmtId="49" fontId="3" fillId="5" borderId="0" xfId="0" applyNumberFormat="1" applyFont="1" applyFill="1"/>
    <xf numFmtId="44" fontId="14" fillId="5" borderId="0" xfId="2" applyFont="1" applyFill="1"/>
    <xf numFmtId="44" fontId="3" fillId="5" borderId="0" xfId="0" applyNumberFormat="1" applyFont="1" applyFill="1"/>
    <xf numFmtId="0" fontId="15" fillId="0" borderId="7" xfId="2" applyNumberFormat="1" applyFont="1" applyFill="1" applyBorder="1" applyAlignment="1">
      <alignment horizontal="center" vertical="center"/>
    </xf>
    <xf numFmtId="8" fontId="3" fillId="0" borderId="0" xfId="0" applyNumberFormat="1" applyFont="1" applyFill="1"/>
    <xf numFmtId="0" fontId="2" fillId="2" borderId="0" xfId="0" applyFont="1" applyFill="1" applyAlignment="1">
      <alignment horizontal="center"/>
    </xf>
    <xf numFmtId="44" fontId="5" fillId="2" borderId="2" xfId="2" applyFont="1" applyFill="1" applyBorder="1" applyAlignment="1">
      <alignment horizontal="center" vertical="center" wrapText="1"/>
    </xf>
    <xf numFmtId="44" fontId="5" fillId="2" borderId="4" xfId="2" applyFont="1" applyFill="1" applyBorder="1" applyAlignment="1">
      <alignment horizontal="center" wrapText="1"/>
    </xf>
    <xf numFmtId="164" fontId="2" fillId="2" borderId="0" xfId="0" applyNumberFormat="1" applyFont="1" applyFill="1" applyAlignment="1">
      <alignment horizontal="center"/>
    </xf>
    <xf numFmtId="164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/>
    </xf>
    <xf numFmtId="44" fontId="5" fillId="6" borderId="2" xfId="2" applyFont="1" applyFill="1" applyBorder="1" applyAlignment="1">
      <alignment horizontal="center" vertical="center" wrapText="1"/>
    </xf>
    <xf numFmtId="44" fontId="5" fillId="6" borderId="4" xfId="2" applyFont="1" applyFill="1" applyBorder="1" applyAlignment="1">
      <alignment horizont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6" borderId="0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32"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95249</xdr:rowOff>
    </xdr:from>
    <xdr:to>
      <xdr:col>2</xdr:col>
      <xdr:colOff>507206</xdr:colOff>
      <xdr:row>3</xdr:row>
      <xdr:rowOff>57149</xdr:rowOff>
    </xdr:to>
    <xdr:pic>
      <xdr:nvPicPr>
        <xdr:cNvPr id="2" name="Imagen 1" descr="LOGO SPSS">
          <a:extLst>
            <a:ext uri="{FF2B5EF4-FFF2-40B4-BE49-F238E27FC236}">
              <a16:creationId xmlns:a16="http://schemas.microsoft.com/office/drawing/2014/main" xmlns="" id="{3EC38679-CD12-4AD2-8699-80C00288A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1907381" cy="380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171451</xdr:colOff>
      <xdr:row>0</xdr:row>
      <xdr:rowOff>95250</xdr:rowOff>
    </xdr:from>
    <xdr:to>
      <xdr:col>2</xdr:col>
      <xdr:colOff>352426</xdr:colOff>
      <xdr:row>4</xdr:row>
      <xdr:rowOff>23813</xdr:rowOff>
    </xdr:to>
    <xdr:pic>
      <xdr:nvPicPr>
        <xdr:cNvPr id="3" name="Imagen 1" descr="LOGO SPSS">
          <a:extLst>
            <a:ext uri="{FF2B5EF4-FFF2-40B4-BE49-F238E27FC236}">
              <a16:creationId xmlns:a16="http://schemas.microsoft.com/office/drawing/2014/main" xmlns="" id="{D3E2F0F6-EEF1-465E-955E-CD74FBDD4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1" y="0"/>
          <a:ext cx="1752600" cy="509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0</xdr:row>
      <xdr:rowOff>104775</xdr:rowOff>
    </xdr:from>
    <xdr:to>
      <xdr:col>2</xdr:col>
      <xdr:colOff>9525</xdr:colOff>
      <xdr:row>3</xdr:row>
      <xdr:rowOff>119063</xdr:rowOff>
    </xdr:to>
    <xdr:pic>
      <xdr:nvPicPr>
        <xdr:cNvPr id="2" name="Imagen 1" descr="LOGO SPSS">
          <a:extLst>
            <a:ext uri="{FF2B5EF4-FFF2-40B4-BE49-F238E27FC236}">
              <a16:creationId xmlns:a16="http://schemas.microsoft.com/office/drawing/2014/main" xmlns="" id="{EC28028F-9493-46A3-8563-ABBC9802C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04775"/>
          <a:ext cx="1752600" cy="500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popular_2/Downloads/CONCILIACION%20BANCARIA%205815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18"/>
      <sheetName val="FEBRERO 2018"/>
      <sheetName val="MARZO 2018"/>
      <sheetName val="ABRIL 2018"/>
      <sheetName val="MAYO 2018"/>
      <sheetName val="JUNIO 2018"/>
      <sheetName val="JULIO 2018"/>
    </sheetNames>
    <sheetDataSet>
      <sheetData sheetId="0"/>
      <sheetData sheetId="1"/>
      <sheetData sheetId="2"/>
      <sheetData sheetId="3"/>
      <sheetData sheetId="4">
        <row r="11">
          <cell r="F11">
            <v>12228235.74999997</v>
          </cell>
        </row>
      </sheetData>
      <sheetData sheetId="5">
        <row r="11">
          <cell r="F11">
            <v>11306835.76999997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38"/>
  <sheetViews>
    <sheetView view="pageBreakPreview" topLeftCell="A2" zoomScale="60" zoomScaleNormal="100" workbookViewId="0">
      <selection activeCell="D10" sqref="D10"/>
    </sheetView>
  </sheetViews>
  <sheetFormatPr baseColWidth="10" defaultColWidth="34.42578125" defaultRowHeight="12.75" x14ac:dyDescent="0.2"/>
  <cols>
    <col min="1" max="1" width="10.5703125" style="1" customWidth="1"/>
    <col min="2" max="2" width="13" style="83" customWidth="1"/>
    <col min="3" max="3" width="54.42578125" style="1" bestFit="1" customWidth="1"/>
    <col min="4" max="4" width="39.7109375" style="1" bestFit="1" customWidth="1"/>
    <col min="5" max="6" width="13.7109375" style="1" bestFit="1" customWidth="1"/>
    <col min="7" max="7" width="13.7109375" style="11" bestFit="1" customWidth="1"/>
    <col min="8" max="8" width="30" style="1" bestFit="1" customWidth="1"/>
    <col min="9" max="9" width="8.28515625" style="1" bestFit="1" customWidth="1"/>
    <col min="10" max="10" width="12.42578125" style="1" bestFit="1" customWidth="1"/>
    <col min="11" max="11" width="11.42578125" style="1" customWidth="1"/>
    <col min="12" max="12" width="7.7109375" style="1" bestFit="1" customWidth="1"/>
    <col min="13" max="13" width="10.5703125" style="4" bestFit="1" customWidth="1"/>
    <col min="14" max="16384" width="34.42578125" style="1"/>
  </cols>
  <sheetData>
    <row r="1" spans="1:13" hidden="1" x14ac:dyDescent="0.2">
      <c r="A1" s="144" t="s">
        <v>0</v>
      </c>
      <c r="B1" s="144"/>
      <c r="C1" s="144"/>
      <c r="D1" s="144"/>
      <c r="E1" s="144"/>
      <c r="F1" s="144"/>
      <c r="G1" s="144"/>
      <c r="I1" s="2" t="s">
        <v>1</v>
      </c>
      <c r="J1" s="3"/>
    </row>
    <row r="2" spans="1:13" x14ac:dyDescent="0.2">
      <c r="A2" s="144" t="s">
        <v>2</v>
      </c>
      <c r="B2" s="144"/>
      <c r="C2" s="144"/>
      <c r="D2" s="144"/>
      <c r="E2" s="144"/>
      <c r="F2" s="144"/>
      <c r="G2" s="144"/>
      <c r="H2" s="5"/>
      <c r="I2" s="5"/>
      <c r="J2" s="3"/>
    </row>
    <row r="3" spans="1:13" x14ac:dyDescent="0.2">
      <c r="A3" s="144" t="s">
        <v>3</v>
      </c>
      <c r="B3" s="144"/>
      <c r="C3" s="144"/>
      <c r="D3" s="144"/>
      <c r="E3" s="144"/>
      <c r="F3" s="144"/>
      <c r="G3" s="6"/>
      <c r="H3" s="7"/>
      <c r="I3" s="7"/>
      <c r="J3" s="7"/>
    </row>
    <row r="4" spans="1:13" x14ac:dyDescent="0.2">
      <c r="A4" s="8"/>
      <c r="B4" s="9"/>
      <c r="C4" s="8"/>
      <c r="D4" s="8"/>
      <c r="E4" s="8"/>
      <c r="F4" s="10"/>
      <c r="H4" s="5"/>
      <c r="I4" s="12"/>
      <c r="J4" s="13"/>
    </row>
    <row r="5" spans="1:13" ht="13.5" thickBot="1" x14ac:dyDescent="0.25">
      <c r="A5" s="14"/>
      <c r="B5" s="15"/>
      <c r="C5" s="14" t="s">
        <v>4</v>
      </c>
      <c r="D5" s="14" t="s">
        <v>5</v>
      </c>
      <c r="E5" s="14" t="s">
        <v>6</v>
      </c>
      <c r="F5" s="14" t="s">
        <v>7</v>
      </c>
      <c r="G5" s="16"/>
      <c r="H5" s="5"/>
      <c r="I5" s="17"/>
      <c r="J5" s="18"/>
    </row>
    <row r="6" spans="1:13" x14ac:dyDescent="0.2">
      <c r="A6" s="145"/>
      <c r="B6" s="145"/>
      <c r="C6" s="19" t="s">
        <v>8</v>
      </c>
      <c r="D6" s="20">
        <f>+'[1]MAYO 2018'!F11</f>
        <v>12228235.74999997</v>
      </c>
      <c r="E6" s="21"/>
      <c r="F6" s="10"/>
      <c r="G6" s="16"/>
      <c r="H6" s="5"/>
      <c r="I6" s="17"/>
      <c r="J6" s="18"/>
    </row>
    <row r="7" spans="1:13" x14ac:dyDescent="0.2">
      <c r="A7" s="145" t="s">
        <v>9</v>
      </c>
      <c r="B7" s="145"/>
      <c r="C7" s="19" t="s">
        <v>10</v>
      </c>
      <c r="D7" s="20">
        <f>E338</f>
        <v>2754.5</v>
      </c>
      <c r="E7" s="8"/>
      <c r="F7" s="22"/>
      <c r="G7" s="23"/>
      <c r="H7" s="5"/>
      <c r="J7" s="18"/>
    </row>
    <row r="8" spans="1:13" x14ac:dyDescent="0.2">
      <c r="A8" s="19"/>
      <c r="B8" s="24"/>
      <c r="C8" s="19" t="s">
        <v>11</v>
      </c>
      <c r="D8" s="20">
        <f>E337</f>
        <v>65674.86</v>
      </c>
      <c r="E8" s="10"/>
      <c r="F8" s="25"/>
      <c r="G8" s="16"/>
      <c r="I8" s="17"/>
      <c r="J8" s="18"/>
    </row>
    <row r="9" spans="1:13" x14ac:dyDescent="0.2">
      <c r="A9" s="146"/>
      <c r="B9" s="146"/>
      <c r="C9" s="19" t="s">
        <v>12</v>
      </c>
      <c r="D9" s="26"/>
      <c r="E9" s="20">
        <f>F18+F19+F20+F21+F22+F23+F26+F31+F34+F37+F39+F41+F44+F47+F50+F51+F52+F53+F54+F55+F59+F63+F66+F69+F71+F73+F74+F75+F76+F78+F79+F82+F85+F88+F91+F94+F97+F100+F103+F106+F109+F112+F115+F118+F121+F124+F127+F130++F133+F136+F139+F142+F145+F148+F151+F154+F157+F160+F163+F166+F169+F171+F174+F177+F180+F183+F186+F189+F192+F193+F194+F195+F196+F197+F198+F199+F200+F201+F202+F203+F204+F207+F209++F210+F211+F212+F213+F214+F215+F216+F217+F222+F224+F226+F227+F228+F229+F230+F231+F232+F233+F234+F235+F236+F237+F238+F239+F240+F241+F242+F244+F243+F245+F246+F247+F248+F249+F250+F251+F252+F253+F254+F255+F256+F257+F258+F259+F260+F261+F264+F265+F266+F271+F273+F275+F277+F279+F280+F281+F282+F284+F287+F288+F289+F290+F291+F298+F299+F300+F301+F304+F307++F310+F313+F316+F319+F322+F325+F326+F331+F332</f>
        <v>989492.94000000018</v>
      </c>
      <c r="F9" s="4"/>
      <c r="G9" s="27"/>
      <c r="H9" s="18"/>
      <c r="I9" s="17"/>
      <c r="J9" s="18"/>
    </row>
    <row r="10" spans="1:13" ht="13.5" thickBot="1" x14ac:dyDescent="0.25">
      <c r="A10" s="28"/>
      <c r="B10" s="29"/>
      <c r="C10" s="19" t="s">
        <v>13</v>
      </c>
      <c r="D10" s="26"/>
      <c r="E10" s="20">
        <f>F24+F25+F29+F30+F32+F33+F35+F42+F36+F43+F45+F46+F48+F49+F64+F65+F67+F68+F80+F81+F83+F84+F86+F87+F89+F90+F92+F93+F95+F96+F98+F99+F101+F102+F104+F105+F107+F108+F110+F111+F113+F114+F116+F117+F119+F120+F122+F123+F125+F126+F128+F129+F131+F132+F134+F135+F137+F138+F140+F141+F143+F144+F146+F147+F149+F150+F152+F153+F155+F156+F158+F159+F161+F162+F164+F165+F167+F168+F172+F173+F175+F176+F178+F179+F181+F182+F184+F185+F187+F188+F190+F191+F205+F206+F262+F263+F296+F297+F302++F303+F305+F306+F308+F309+F311+F312+F314+F315+F317+F318+F320+F321+F323+F324+F335+F336</f>
        <v>336.40000000000038</v>
      </c>
      <c r="F10" s="4"/>
      <c r="G10" s="27"/>
      <c r="H10" s="18"/>
      <c r="I10" s="17"/>
      <c r="J10" s="18"/>
    </row>
    <row r="11" spans="1:13" ht="13.5" thickBot="1" x14ac:dyDescent="0.25">
      <c r="A11" s="30"/>
      <c r="B11" s="29"/>
      <c r="C11" s="31" t="s">
        <v>14</v>
      </c>
      <c r="D11" s="31">
        <f>SUBTOTAL(9,D6:D9)</f>
        <v>12296665.10999997</v>
      </c>
      <c r="E11" s="31">
        <f>SUBTOTAL(9,E6:E10)</f>
        <v>989829.3400000002</v>
      </c>
      <c r="F11" s="31">
        <f>D11-E11</f>
        <v>11306835.76999997</v>
      </c>
      <c r="G11" s="32"/>
      <c r="H11" s="33"/>
      <c r="I11" s="17"/>
      <c r="J11" s="18"/>
    </row>
    <row r="12" spans="1:13" ht="13.5" thickBot="1" x14ac:dyDescent="0.25">
      <c r="A12" s="19"/>
      <c r="B12" s="24"/>
      <c r="C12" s="19"/>
      <c r="D12" s="34"/>
      <c r="E12" s="35"/>
      <c r="F12" s="36"/>
      <c r="G12" s="16"/>
      <c r="H12" s="18"/>
      <c r="I12" s="17"/>
      <c r="J12" s="18"/>
    </row>
    <row r="13" spans="1:13" ht="13.5" thickBot="1" x14ac:dyDescent="0.25">
      <c r="A13" s="141"/>
      <c r="B13" s="141"/>
      <c r="C13" s="37" t="s">
        <v>15</v>
      </c>
      <c r="D13" s="38"/>
      <c r="E13" s="142"/>
      <c r="F13" s="142"/>
      <c r="H13" s="18"/>
      <c r="I13" s="5"/>
      <c r="J13" s="5"/>
    </row>
    <row r="14" spans="1:13" ht="13.5" thickBot="1" x14ac:dyDescent="0.25">
      <c r="A14" s="141"/>
      <c r="B14" s="141"/>
      <c r="C14" s="39" t="s">
        <v>16</v>
      </c>
      <c r="D14" s="38"/>
      <c r="E14" s="38"/>
      <c r="F14" s="40"/>
      <c r="G14" s="41"/>
      <c r="H14" s="5"/>
      <c r="I14" s="5"/>
      <c r="J14" s="5"/>
    </row>
    <row r="15" spans="1:13" ht="13.5" thickBot="1" x14ac:dyDescent="0.25">
      <c r="A15" s="42"/>
      <c r="B15" s="43"/>
      <c r="C15" s="44"/>
      <c r="D15" s="45" t="s">
        <v>17</v>
      </c>
      <c r="E15" s="46"/>
      <c r="F15" s="143">
        <f>F11-E13</f>
        <v>11306835.76999997</v>
      </c>
      <c r="G15" s="143"/>
      <c r="H15" s="5"/>
      <c r="I15" s="5"/>
      <c r="J15" s="47"/>
    </row>
    <row r="16" spans="1:13" s="57" customFormat="1" ht="31.5" customHeight="1" thickTop="1" x14ac:dyDescent="0.2">
      <c r="A16" s="48" t="s">
        <v>18</v>
      </c>
      <c r="B16" s="49" t="s">
        <v>19</v>
      </c>
      <c r="C16" s="50" t="s">
        <v>20</v>
      </c>
      <c r="D16" s="50" t="s">
        <v>21</v>
      </c>
      <c r="E16" s="51" t="s">
        <v>5</v>
      </c>
      <c r="F16" s="51" t="s">
        <v>6</v>
      </c>
      <c r="G16" s="52" t="s">
        <v>7</v>
      </c>
      <c r="H16" s="53" t="s">
        <v>22</v>
      </c>
      <c r="I16" s="54" t="s">
        <v>23</v>
      </c>
      <c r="J16" s="55" t="s">
        <v>24</v>
      </c>
      <c r="K16" s="55" t="s">
        <v>25</v>
      </c>
      <c r="L16" s="55" t="s">
        <v>26</v>
      </c>
      <c r="M16" s="56" t="s">
        <v>27</v>
      </c>
    </row>
    <row r="17" spans="1:13" s="65" customFormat="1" x14ac:dyDescent="0.2">
      <c r="A17" s="58">
        <v>43251</v>
      </c>
      <c r="B17" s="59"/>
      <c r="C17" s="60" t="s">
        <v>28</v>
      </c>
      <c r="D17" s="60" t="s">
        <v>29</v>
      </c>
      <c r="E17" s="61">
        <f>'[1]MAYO 2018'!F11</f>
        <v>12228235.74999997</v>
      </c>
      <c r="F17" s="61"/>
      <c r="G17" s="62">
        <f>+E17</f>
        <v>12228235.74999997</v>
      </c>
      <c r="H17" s="63"/>
      <c r="I17" s="64">
        <v>5</v>
      </c>
      <c r="J17" s="58">
        <f>A17</f>
        <v>43251</v>
      </c>
      <c r="M17" s="66"/>
    </row>
    <row r="18" spans="1:13" s="65" customFormat="1" x14ac:dyDescent="0.2">
      <c r="A18" s="58">
        <v>43256</v>
      </c>
      <c r="B18" s="67" t="s">
        <v>30</v>
      </c>
      <c r="C18" s="60" t="s">
        <v>31</v>
      </c>
      <c r="D18" s="60" t="s">
        <v>32</v>
      </c>
      <c r="E18" s="61"/>
      <c r="F18" s="61">
        <v>1773.3</v>
      </c>
      <c r="G18" s="62">
        <f>G17+E18-F18</f>
        <v>12226462.449999969</v>
      </c>
      <c r="H18" s="63" t="s">
        <v>33</v>
      </c>
      <c r="I18" s="68">
        <v>6</v>
      </c>
      <c r="J18" s="58">
        <f t="shared" ref="J18:J94" si="0">A18</f>
        <v>43256</v>
      </c>
      <c r="K18" s="65">
        <v>2</v>
      </c>
      <c r="L18" s="65">
        <v>37501</v>
      </c>
      <c r="M18" s="66">
        <v>1773.3</v>
      </c>
    </row>
    <row r="19" spans="1:13" s="65" customFormat="1" x14ac:dyDescent="0.2">
      <c r="A19" s="58">
        <v>43256</v>
      </c>
      <c r="B19" s="67" t="s">
        <v>34</v>
      </c>
      <c r="C19" s="60" t="s">
        <v>35</v>
      </c>
      <c r="D19" s="60" t="s">
        <v>32</v>
      </c>
      <c r="E19" s="61"/>
      <c r="F19" s="61">
        <v>1773.3</v>
      </c>
      <c r="G19" s="62">
        <f t="shared" ref="G19:G82" si="1">G18+E19-F19</f>
        <v>12224689.149999969</v>
      </c>
      <c r="H19" s="63" t="s">
        <v>33</v>
      </c>
      <c r="I19" s="68">
        <v>6</v>
      </c>
      <c r="J19" s="58">
        <f t="shared" si="0"/>
        <v>43256</v>
      </c>
      <c r="K19" s="65">
        <v>2</v>
      </c>
      <c r="L19" s="65">
        <v>37501</v>
      </c>
      <c r="M19" s="66">
        <v>1773.3</v>
      </c>
    </row>
    <row r="20" spans="1:13" s="65" customFormat="1" x14ac:dyDescent="0.2">
      <c r="A20" s="58">
        <v>43256</v>
      </c>
      <c r="B20" s="67" t="s">
        <v>36</v>
      </c>
      <c r="C20" s="60" t="s">
        <v>37</v>
      </c>
      <c r="D20" s="60" t="s">
        <v>32</v>
      </c>
      <c r="E20" s="61"/>
      <c r="F20" s="61">
        <v>2073.3000000000002</v>
      </c>
      <c r="G20" s="62">
        <f t="shared" si="1"/>
        <v>12222615.849999968</v>
      </c>
      <c r="H20" s="63" t="s">
        <v>33</v>
      </c>
      <c r="I20" s="68">
        <v>6</v>
      </c>
      <c r="J20" s="58">
        <f t="shared" si="0"/>
        <v>43256</v>
      </c>
      <c r="K20" s="65">
        <v>2</v>
      </c>
      <c r="L20" s="65">
        <v>37501</v>
      </c>
      <c r="M20" s="66">
        <v>2073.3000000000002</v>
      </c>
    </row>
    <row r="21" spans="1:13" s="65" customFormat="1" x14ac:dyDescent="0.2">
      <c r="A21" s="58">
        <v>43256</v>
      </c>
      <c r="B21" s="67" t="s">
        <v>38</v>
      </c>
      <c r="C21" s="60" t="s">
        <v>39</v>
      </c>
      <c r="D21" s="60" t="s">
        <v>40</v>
      </c>
      <c r="E21" s="61"/>
      <c r="F21" s="61">
        <v>1773.3</v>
      </c>
      <c r="G21" s="62">
        <f t="shared" si="1"/>
        <v>12220842.549999967</v>
      </c>
      <c r="H21" s="63" t="s">
        <v>33</v>
      </c>
      <c r="I21" s="68">
        <v>6</v>
      </c>
      <c r="J21" s="58">
        <f t="shared" si="0"/>
        <v>43256</v>
      </c>
      <c r="K21" s="65">
        <v>2</v>
      </c>
      <c r="L21" s="65">
        <v>37501</v>
      </c>
      <c r="M21" s="66">
        <v>1773.3</v>
      </c>
    </row>
    <row r="22" spans="1:13" s="65" customFormat="1" x14ac:dyDescent="0.2">
      <c r="A22" s="58">
        <v>43256</v>
      </c>
      <c r="B22" s="67" t="s">
        <v>41</v>
      </c>
      <c r="C22" s="60" t="s">
        <v>42</v>
      </c>
      <c r="D22" s="60" t="s">
        <v>43</v>
      </c>
      <c r="E22" s="61"/>
      <c r="F22" s="61">
        <v>8053</v>
      </c>
      <c r="G22" s="62">
        <f t="shared" si="1"/>
        <v>12212789.549999967</v>
      </c>
      <c r="H22" s="63" t="s">
        <v>44</v>
      </c>
      <c r="I22" s="68">
        <v>6</v>
      </c>
      <c r="J22" s="58">
        <f t="shared" si="0"/>
        <v>43256</v>
      </c>
      <c r="K22" s="65">
        <v>1</v>
      </c>
      <c r="L22" s="65">
        <v>31301</v>
      </c>
      <c r="M22" s="66">
        <v>8053</v>
      </c>
    </row>
    <row r="23" spans="1:13" s="65" customFormat="1" x14ac:dyDescent="0.2">
      <c r="A23" s="58">
        <v>43256</v>
      </c>
      <c r="B23" s="67"/>
      <c r="C23" s="60" t="s">
        <v>45</v>
      </c>
      <c r="D23" s="60" t="s">
        <v>46</v>
      </c>
      <c r="E23" s="61"/>
      <c r="F23" s="61">
        <v>2401.21</v>
      </c>
      <c r="G23" s="62">
        <f t="shared" si="1"/>
        <v>12210388.339999966</v>
      </c>
      <c r="H23" s="63" t="s">
        <v>47</v>
      </c>
      <c r="I23" s="68">
        <v>6</v>
      </c>
      <c r="J23" s="58">
        <f t="shared" si="0"/>
        <v>43256</v>
      </c>
      <c r="K23" s="65">
        <v>1</v>
      </c>
      <c r="L23" s="1">
        <v>33301</v>
      </c>
      <c r="M23" s="66">
        <v>2401.21</v>
      </c>
    </row>
    <row r="24" spans="1:13" s="65" customFormat="1" x14ac:dyDescent="0.2">
      <c r="A24" s="58">
        <v>43256</v>
      </c>
      <c r="B24" s="67"/>
      <c r="C24" s="60" t="s">
        <v>48</v>
      </c>
      <c r="D24" s="60" t="s">
        <v>49</v>
      </c>
      <c r="E24" s="61"/>
      <c r="F24" s="61">
        <v>5</v>
      </c>
      <c r="G24" s="62">
        <f t="shared" si="1"/>
        <v>12210383.339999966</v>
      </c>
      <c r="H24" s="63" t="s">
        <v>49</v>
      </c>
      <c r="I24" s="68">
        <v>6</v>
      </c>
      <c r="J24" s="58">
        <f t="shared" si="0"/>
        <v>43256</v>
      </c>
      <c r="K24" s="65">
        <v>1</v>
      </c>
      <c r="L24" s="1">
        <v>34101</v>
      </c>
      <c r="M24" s="66">
        <v>5</v>
      </c>
    </row>
    <row r="25" spans="1:13" s="65" customFormat="1" x14ac:dyDescent="0.2">
      <c r="A25" s="58">
        <v>43256</v>
      </c>
      <c r="B25" s="67"/>
      <c r="C25" s="60" t="s">
        <v>48</v>
      </c>
      <c r="D25" s="60" t="s">
        <v>50</v>
      </c>
      <c r="E25" s="61"/>
      <c r="F25" s="61">
        <v>0.8</v>
      </c>
      <c r="G25" s="62">
        <f t="shared" si="1"/>
        <v>12210382.539999966</v>
      </c>
      <c r="H25" s="63" t="s">
        <v>50</v>
      </c>
      <c r="I25" s="68">
        <v>6</v>
      </c>
      <c r="J25" s="58">
        <f t="shared" si="0"/>
        <v>43256</v>
      </c>
      <c r="K25" s="65">
        <v>1</v>
      </c>
      <c r="L25" s="1">
        <v>34101</v>
      </c>
      <c r="M25" s="66">
        <v>0.8</v>
      </c>
    </row>
    <row r="26" spans="1:13" s="65" customFormat="1" x14ac:dyDescent="0.2">
      <c r="A26" s="58">
        <v>43256</v>
      </c>
      <c r="B26" s="60" t="s">
        <v>51</v>
      </c>
      <c r="C26" s="60" t="s">
        <v>52</v>
      </c>
      <c r="D26" s="65" t="s">
        <v>53</v>
      </c>
      <c r="E26" s="61"/>
      <c r="F26" s="61">
        <v>10208</v>
      </c>
      <c r="G26" s="62">
        <f t="shared" si="1"/>
        <v>12200174.539999966</v>
      </c>
      <c r="H26" s="63" t="s">
        <v>47</v>
      </c>
      <c r="I26" s="68">
        <v>6</v>
      </c>
      <c r="J26" s="58">
        <f t="shared" si="0"/>
        <v>43256</v>
      </c>
      <c r="K26" s="65">
        <v>1</v>
      </c>
      <c r="L26" s="65">
        <v>31902</v>
      </c>
      <c r="M26" s="66">
        <v>6380</v>
      </c>
    </row>
    <row r="27" spans="1:13" s="65" customFormat="1" x14ac:dyDescent="0.2">
      <c r="A27" s="58"/>
      <c r="B27" s="60"/>
      <c r="C27" s="60"/>
      <c r="E27" s="61"/>
      <c r="F27" s="61"/>
      <c r="G27" s="62"/>
      <c r="H27" s="63"/>
      <c r="I27" s="68">
        <v>6</v>
      </c>
      <c r="J27" s="58"/>
      <c r="K27" s="65">
        <v>2</v>
      </c>
      <c r="L27" s="65">
        <v>31902</v>
      </c>
      <c r="M27" s="66">
        <v>2552</v>
      </c>
    </row>
    <row r="28" spans="1:13" s="65" customFormat="1" x14ac:dyDescent="0.2">
      <c r="A28" s="58"/>
      <c r="B28" s="60"/>
      <c r="C28" s="60"/>
      <c r="E28" s="61"/>
      <c r="F28" s="61"/>
      <c r="G28" s="62"/>
      <c r="H28" s="63"/>
      <c r="I28" s="68">
        <v>6</v>
      </c>
      <c r="J28" s="58"/>
      <c r="K28" s="65">
        <v>4</v>
      </c>
      <c r="L28" s="65">
        <v>31902</v>
      </c>
      <c r="M28" s="66">
        <v>1276</v>
      </c>
    </row>
    <row r="29" spans="1:13" s="65" customFormat="1" x14ac:dyDescent="0.2">
      <c r="A29" s="58">
        <v>43256</v>
      </c>
      <c r="B29" s="67"/>
      <c r="C29" s="60" t="s">
        <v>48</v>
      </c>
      <c r="D29" s="60" t="s">
        <v>49</v>
      </c>
      <c r="E29" s="61"/>
      <c r="F29" s="61">
        <v>5</v>
      </c>
      <c r="G29" s="62">
        <f>G26+E29-F29</f>
        <v>12200169.539999966</v>
      </c>
      <c r="H29" s="63" t="s">
        <v>49</v>
      </c>
      <c r="I29" s="68">
        <v>6</v>
      </c>
      <c r="J29" s="58">
        <f t="shared" si="0"/>
        <v>43256</v>
      </c>
      <c r="K29" s="1">
        <v>1</v>
      </c>
      <c r="L29" s="1">
        <v>34101</v>
      </c>
      <c r="M29" s="66">
        <v>5</v>
      </c>
    </row>
    <row r="30" spans="1:13" s="65" customFormat="1" x14ac:dyDescent="0.2">
      <c r="A30" s="58">
        <v>43256</v>
      </c>
      <c r="B30" s="67"/>
      <c r="C30" s="60" t="s">
        <v>48</v>
      </c>
      <c r="D30" s="60" t="s">
        <v>50</v>
      </c>
      <c r="E30" s="61"/>
      <c r="F30" s="61">
        <v>0.8</v>
      </c>
      <c r="G30" s="62">
        <f t="shared" si="1"/>
        <v>12200168.739999965</v>
      </c>
      <c r="H30" s="63" t="s">
        <v>50</v>
      </c>
      <c r="I30" s="68">
        <v>6</v>
      </c>
      <c r="J30" s="58">
        <f t="shared" si="0"/>
        <v>43256</v>
      </c>
      <c r="K30" s="65">
        <v>1</v>
      </c>
      <c r="L30" s="1">
        <v>34101</v>
      </c>
      <c r="M30" s="66">
        <v>0.8</v>
      </c>
    </row>
    <row r="31" spans="1:13" s="65" customFormat="1" x14ac:dyDescent="0.2">
      <c r="A31" s="58">
        <v>43256</v>
      </c>
      <c r="B31" s="60" t="s">
        <v>54</v>
      </c>
      <c r="C31" s="60" t="s">
        <v>55</v>
      </c>
      <c r="D31" s="65" t="s">
        <v>56</v>
      </c>
      <c r="E31" s="61"/>
      <c r="F31" s="61">
        <v>12480.79</v>
      </c>
      <c r="G31" s="62">
        <f t="shared" si="1"/>
        <v>12187687.949999966</v>
      </c>
      <c r="H31" s="63" t="s">
        <v>47</v>
      </c>
      <c r="I31" s="68">
        <v>6</v>
      </c>
      <c r="J31" s="58">
        <f t="shared" si="0"/>
        <v>43256</v>
      </c>
      <c r="K31" s="65">
        <v>2</v>
      </c>
      <c r="L31" s="65">
        <v>29401</v>
      </c>
      <c r="M31" s="66">
        <v>12480.79</v>
      </c>
    </row>
    <row r="32" spans="1:13" s="65" customFormat="1" x14ac:dyDescent="0.2">
      <c r="A32" s="58">
        <v>43256</v>
      </c>
      <c r="B32" s="67"/>
      <c r="C32" s="60" t="s">
        <v>48</v>
      </c>
      <c r="D32" s="60" t="s">
        <v>49</v>
      </c>
      <c r="E32" s="61"/>
      <c r="F32" s="61">
        <v>5</v>
      </c>
      <c r="G32" s="62">
        <f t="shared" si="1"/>
        <v>12187682.949999966</v>
      </c>
      <c r="H32" s="63" t="s">
        <v>49</v>
      </c>
      <c r="I32" s="68">
        <v>6</v>
      </c>
      <c r="J32" s="58">
        <f t="shared" si="0"/>
        <v>43256</v>
      </c>
      <c r="K32" s="65">
        <v>1</v>
      </c>
      <c r="L32" s="65">
        <v>34101</v>
      </c>
      <c r="M32" s="66">
        <v>5</v>
      </c>
    </row>
    <row r="33" spans="1:13" s="65" customFormat="1" x14ac:dyDescent="0.2">
      <c r="A33" s="58">
        <v>43256</v>
      </c>
      <c r="B33" s="67"/>
      <c r="C33" s="60" t="s">
        <v>48</v>
      </c>
      <c r="D33" s="60" t="s">
        <v>50</v>
      </c>
      <c r="E33" s="61"/>
      <c r="F33" s="61">
        <v>0.8</v>
      </c>
      <c r="G33" s="62">
        <f t="shared" si="1"/>
        <v>12187682.149999965</v>
      </c>
      <c r="H33" s="63" t="s">
        <v>50</v>
      </c>
      <c r="I33" s="68">
        <v>6</v>
      </c>
      <c r="J33" s="58">
        <f t="shared" si="0"/>
        <v>43256</v>
      </c>
      <c r="K33" s="65">
        <v>1</v>
      </c>
      <c r="L33" s="65">
        <v>34101</v>
      </c>
      <c r="M33" s="66">
        <v>0.8</v>
      </c>
    </row>
    <row r="34" spans="1:13" s="65" customFormat="1" x14ac:dyDescent="0.2">
      <c r="A34" s="58">
        <v>43256</v>
      </c>
      <c r="B34" s="60" t="s">
        <v>57</v>
      </c>
      <c r="C34" s="60" t="s">
        <v>58</v>
      </c>
      <c r="D34" s="65" t="s">
        <v>59</v>
      </c>
      <c r="E34" s="61"/>
      <c r="F34" s="61">
        <v>4872</v>
      </c>
      <c r="G34" s="62">
        <f t="shared" si="1"/>
        <v>12182810.149999965</v>
      </c>
      <c r="H34" s="63" t="s">
        <v>47</v>
      </c>
      <c r="I34" s="68">
        <v>6</v>
      </c>
      <c r="J34" s="58">
        <f t="shared" si="0"/>
        <v>43256</v>
      </c>
      <c r="K34" s="65">
        <v>1</v>
      </c>
      <c r="L34" s="65">
        <v>22106</v>
      </c>
      <c r="M34" s="66">
        <v>4872</v>
      </c>
    </row>
    <row r="35" spans="1:13" s="65" customFormat="1" x14ac:dyDescent="0.2">
      <c r="A35" s="58">
        <v>43256</v>
      </c>
      <c r="B35" s="67"/>
      <c r="C35" s="60" t="s">
        <v>48</v>
      </c>
      <c r="D35" s="60" t="s">
        <v>49</v>
      </c>
      <c r="E35" s="61"/>
      <c r="F35" s="61">
        <v>5</v>
      </c>
      <c r="G35" s="62">
        <f t="shared" si="1"/>
        <v>12182805.149999965</v>
      </c>
      <c r="H35" s="63" t="s">
        <v>49</v>
      </c>
      <c r="I35" s="68">
        <v>6</v>
      </c>
      <c r="J35" s="58">
        <f t="shared" si="0"/>
        <v>43256</v>
      </c>
      <c r="K35" s="65">
        <v>1</v>
      </c>
      <c r="L35" s="65">
        <v>34101</v>
      </c>
      <c r="M35" s="66">
        <v>5</v>
      </c>
    </row>
    <row r="36" spans="1:13" s="65" customFormat="1" x14ac:dyDescent="0.2">
      <c r="A36" s="58">
        <v>43256</v>
      </c>
      <c r="B36" s="67"/>
      <c r="C36" s="60" t="s">
        <v>48</v>
      </c>
      <c r="D36" s="60" t="s">
        <v>50</v>
      </c>
      <c r="E36" s="61"/>
      <c r="F36" s="61">
        <v>0.8</v>
      </c>
      <c r="G36" s="62">
        <f t="shared" si="1"/>
        <v>12182804.349999964</v>
      </c>
      <c r="H36" s="63" t="s">
        <v>50</v>
      </c>
      <c r="I36" s="68">
        <v>6</v>
      </c>
      <c r="J36" s="58">
        <f t="shared" si="0"/>
        <v>43256</v>
      </c>
      <c r="K36" s="65">
        <v>1</v>
      </c>
      <c r="L36" s="65">
        <v>34101</v>
      </c>
      <c r="M36" s="66">
        <v>0.8</v>
      </c>
    </row>
    <row r="37" spans="1:13" s="65" customFormat="1" x14ac:dyDescent="0.2">
      <c r="A37" s="58">
        <v>43256</v>
      </c>
      <c r="B37" s="67"/>
      <c r="C37" s="60" t="s">
        <v>60</v>
      </c>
      <c r="D37" s="60" t="s">
        <v>61</v>
      </c>
      <c r="E37" s="61"/>
      <c r="F37" s="61">
        <v>1610.23</v>
      </c>
      <c r="G37" s="62">
        <f t="shared" si="1"/>
        <v>12181194.119999964</v>
      </c>
      <c r="H37" s="63" t="s">
        <v>33</v>
      </c>
      <c r="I37" s="68">
        <v>6</v>
      </c>
      <c r="J37" s="58">
        <f t="shared" si="0"/>
        <v>43256</v>
      </c>
      <c r="K37" s="65">
        <v>2</v>
      </c>
      <c r="L37" s="65">
        <v>35501</v>
      </c>
      <c r="M37" s="66">
        <v>656.71</v>
      </c>
    </row>
    <row r="38" spans="1:13" s="65" customFormat="1" x14ac:dyDescent="0.2">
      <c r="A38" s="58"/>
      <c r="B38" s="67"/>
      <c r="C38" s="60"/>
      <c r="D38" s="69"/>
      <c r="E38" s="61"/>
      <c r="F38" s="61"/>
      <c r="G38" s="62"/>
      <c r="H38" s="63"/>
      <c r="I38" s="68">
        <v>6</v>
      </c>
      <c r="J38" s="58"/>
      <c r="K38" s="65">
        <v>2</v>
      </c>
      <c r="L38" s="65">
        <v>29601</v>
      </c>
      <c r="M38" s="66">
        <v>953.52</v>
      </c>
    </row>
    <row r="39" spans="1:13" s="65" customFormat="1" x14ac:dyDescent="0.2">
      <c r="A39" s="58">
        <v>43257</v>
      </c>
      <c r="B39" s="60" t="s">
        <v>62</v>
      </c>
      <c r="C39" s="60" t="s">
        <v>63</v>
      </c>
      <c r="D39" s="65" t="s">
        <v>64</v>
      </c>
      <c r="E39" s="61"/>
      <c r="F39" s="61">
        <v>10297</v>
      </c>
      <c r="G39" s="62">
        <f>G37+E39-F39</f>
        <v>12170897.119999964</v>
      </c>
      <c r="H39" s="63" t="s">
        <v>44</v>
      </c>
      <c r="I39" s="68">
        <v>6</v>
      </c>
      <c r="J39" s="58">
        <f t="shared" si="0"/>
        <v>43257</v>
      </c>
      <c r="K39" s="65">
        <v>2</v>
      </c>
      <c r="L39" s="65">
        <v>31603</v>
      </c>
      <c r="M39" s="66">
        <v>1418</v>
      </c>
    </row>
    <row r="40" spans="1:13" s="65" customFormat="1" x14ac:dyDescent="0.2">
      <c r="A40" s="58"/>
      <c r="B40" s="60"/>
      <c r="C40" s="60"/>
      <c r="E40" s="61"/>
      <c r="F40" s="61"/>
      <c r="G40" s="62"/>
      <c r="H40" s="63"/>
      <c r="I40" s="68">
        <v>6</v>
      </c>
      <c r="J40" s="58"/>
      <c r="K40" s="65">
        <v>2</v>
      </c>
      <c r="L40" s="70">
        <v>35301</v>
      </c>
      <c r="M40" s="71">
        <v>8879</v>
      </c>
    </row>
    <row r="41" spans="1:13" s="65" customFormat="1" x14ac:dyDescent="0.2">
      <c r="A41" s="58">
        <v>43258</v>
      </c>
      <c r="B41" s="60" t="s">
        <v>65</v>
      </c>
      <c r="C41" s="60" t="s">
        <v>66</v>
      </c>
      <c r="D41" s="65" t="s">
        <v>67</v>
      </c>
      <c r="E41" s="61"/>
      <c r="F41" s="61">
        <v>69020</v>
      </c>
      <c r="G41" s="62">
        <f>G39+E41-F41</f>
        <v>12101877.119999964</v>
      </c>
      <c r="H41" s="63" t="s">
        <v>47</v>
      </c>
      <c r="I41" s="68">
        <v>6</v>
      </c>
      <c r="J41" s="58">
        <f t="shared" si="0"/>
        <v>43258</v>
      </c>
      <c r="K41" s="65">
        <v>1</v>
      </c>
      <c r="L41" s="65">
        <v>33801</v>
      </c>
      <c r="M41" s="66">
        <v>69020</v>
      </c>
    </row>
    <row r="42" spans="1:13" s="65" customFormat="1" x14ac:dyDescent="0.2">
      <c r="A42" s="58">
        <v>43258</v>
      </c>
      <c r="B42" s="67"/>
      <c r="C42" s="60" t="s">
        <v>48</v>
      </c>
      <c r="D42" s="60" t="s">
        <v>49</v>
      </c>
      <c r="E42" s="61"/>
      <c r="F42" s="61">
        <v>5</v>
      </c>
      <c r="G42" s="62">
        <f t="shared" si="1"/>
        <v>12101872.119999964</v>
      </c>
      <c r="H42" s="63" t="s">
        <v>49</v>
      </c>
      <c r="I42" s="68">
        <v>6</v>
      </c>
      <c r="J42" s="58">
        <f t="shared" si="0"/>
        <v>43258</v>
      </c>
      <c r="K42" s="65">
        <v>1</v>
      </c>
      <c r="L42" s="65">
        <v>34101</v>
      </c>
      <c r="M42" s="66">
        <v>5</v>
      </c>
    </row>
    <row r="43" spans="1:13" s="65" customFormat="1" x14ac:dyDescent="0.2">
      <c r="A43" s="58">
        <v>43258</v>
      </c>
      <c r="B43" s="67"/>
      <c r="C43" s="60" t="s">
        <v>48</v>
      </c>
      <c r="D43" s="60" t="s">
        <v>50</v>
      </c>
      <c r="E43" s="61"/>
      <c r="F43" s="61">
        <v>0.8</v>
      </c>
      <c r="G43" s="62">
        <f t="shared" si="1"/>
        <v>12101871.319999963</v>
      </c>
      <c r="H43" s="63" t="s">
        <v>50</v>
      </c>
      <c r="I43" s="68">
        <v>6</v>
      </c>
      <c r="J43" s="58">
        <f t="shared" si="0"/>
        <v>43258</v>
      </c>
      <c r="K43" s="65">
        <v>1</v>
      </c>
      <c r="L43" s="65">
        <v>34101</v>
      </c>
      <c r="M43" s="66">
        <v>8</v>
      </c>
    </row>
    <row r="44" spans="1:13" s="65" customFormat="1" x14ac:dyDescent="0.2">
      <c r="A44" s="58">
        <v>43258</v>
      </c>
      <c r="B44" s="60" t="s">
        <v>68</v>
      </c>
      <c r="C44" s="60" t="s">
        <v>66</v>
      </c>
      <c r="D44" s="65" t="s">
        <v>67</v>
      </c>
      <c r="E44" s="61"/>
      <c r="F44" s="61">
        <v>69020</v>
      </c>
      <c r="G44" s="62">
        <f t="shared" si="1"/>
        <v>12032851.319999963</v>
      </c>
      <c r="H44" s="63" t="s">
        <v>47</v>
      </c>
      <c r="I44" s="68">
        <v>6</v>
      </c>
      <c r="J44" s="58">
        <f t="shared" si="0"/>
        <v>43258</v>
      </c>
      <c r="K44" s="65">
        <v>1</v>
      </c>
      <c r="L44" s="65">
        <v>33801</v>
      </c>
      <c r="M44" s="66">
        <v>69020</v>
      </c>
    </row>
    <row r="45" spans="1:13" s="65" customFormat="1" x14ac:dyDescent="0.2">
      <c r="A45" s="58">
        <v>43258</v>
      </c>
      <c r="B45" s="67"/>
      <c r="C45" s="60" t="s">
        <v>48</v>
      </c>
      <c r="D45" s="60" t="s">
        <v>49</v>
      </c>
      <c r="E45" s="61"/>
      <c r="F45" s="61">
        <v>5</v>
      </c>
      <c r="G45" s="62">
        <f t="shared" si="1"/>
        <v>12032846.319999963</v>
      </c>
      <c r="H45" s="63" t="s">
        <v>49</v>
      </c>
      <c r="I45" s="68">
        <v>6</v>
      </c>
      <c r="J45" s="58">
        <f t="shared" si="0"/>
        <v>43258</v>
      </c>
      <c r="K45" s="65">
        <v>1</v>
      </c>
      <c r="L45" s="65">
        <v>34101</v>
      </c>
      <c r="M45" s="66">
        <v>5</v>
      </c>
    </row>
    <row r="46" spans="1:13" s="65" customFormat="1" x14ac:dyDescent="0.2">
      <c r="A46" s="58">
        <v>43258</v>
      </c>
      <c r="B46" s="67"/>
      <c r="C46" s="60" t="s">
        <v>48</v>
      </c>
      <c r="D46" s="60" t="s">
        <v>50</v>
      </c>
      <c r="E46" s="61"/>
      <c r="F46" s="61">
        <v>0.8</v>
      </c>
      <c r="G46" s="62">
        <f t="shared" si="1"/>
        <v>12032845.519999962</v>
      </c>
      <c r="H46" s="63" t="s">
        <v>50</v>
      </c>
      <c r="I46" s="68">
        <v>6</v>
      </c>
      <c r="J46" s="58">
        <f t="shared" si="0"/>
        <v>43258</v>
      </c>
      <c r="K46" s="65">
        <v>1</v>
      </c>
      <c r="L46" s="65">
        <v>34101</v>
      </c>
      <c r="M46" s="66">
        <v>0.8</v>
      </c>
    </row>
    <row r="47" spans="1:13" s="65" customFormat="1" x14ac:dyDescent="0.2">
      <c r="A47" s="58">
        <v>43258</v>
      </c>
      <c r="B47" s="60" t="s">
        <v>69</v>
      </c>
      <c r="C47" s="60" t="s">
        <v>66</v>
      </c>
      <c r="D47" s="65" t="s">
        <v>67</v>
      </c>
      <c r="E47" s="61"/>
      <c r="F47" s="61">
        <v>69020</v>
      </c>
      <c r="G47" s="62">
        <f t="shared" si="1"/>
        <v>11963825.519999962</v>
      </c>
      <c r="H47" s="63" t="s">
        <v>47</v>
      </c>
      <c r="I47" s="68">
        <v>6</v>
      </c>
      <c r="J47" s="58">
        <f t="shared" si="0"/>
        <v>43258</v>
      </c>
      <c r="K47" s="65">
        <v>1</v>
      </c>
      <c r="L47" s="65">
        <v>33801</v>
      </c>
      <c r="M47" s="66">
        <v>69020</v>
      </c>
    </row>
    <row r="48" spans="1:13" s="65" customFormat="1" x14ac:dyDescent="0.2">
      <c r="A48" s="58">
        <v>43258</v>
      </c>
      <c r="B48" s="67"/>
      <c r="C48" s="60" t="s">
        <v>48</v>
      </c>
      <c r="D48" s="60" t="s">
        <v>49</v>
      </c>
      <c r="E48" s="61"/>
      <c r="F48" s="61">
        <v>5</v>
      </c>
      <c r="G48" s="62">
        <f t="shared" si="1"/>
        <v>11963820.519999962</v>
      </c>
      <c r="H48" s="63" t="s">
        <v>49</v>
      </c>
      <c r="I48" s="68">
        <v>6</v>
      </c>
      <c r="J48" s="58">
        <f t="shared" si="0"/>
        <v>43258</v>
      </c>
      <c r="K48" s="65">
        <v>1</v>
      </c>
      <c r="L48" s="65">
        <v>34101</v>
      </c>
      <c r="M48" s="66">
        <v>5</v>
      </c>
    </row>
    <row r="49" spans="1:13" s="65" customFormat="1" x14ac:dyDescent="0.2">
      <c r="A49" s="58">
        <v>43258</v>
      </c>
      <c r="B49" s="67"/>
      <c r="C49" s="60" t="s">
        <v>48</v>
      </c>
      <c r="D49" s="60" t="s">
        <v>50</v>
      </c>
      <c r="E49" s="61"/>
      <c r="F49" s="61">
        <v>0.8</v>
      </c>
      <c r="G49" s="62">
        <f t="shared" si="1"/>
        <v>11963819.719999962</v>
      </c>
      <c r="H49" s="63" t="s">
        <v>50</v>
      </c>
      <c r="I49" s="68">
        <v>6</v>
      </c>
      <c r="J49" s="58">
        <f t="shared" si="0"/>
        <v>43258</v>
      </c>
      <c r="K49" s="65">
        <v>1</v>
      </c>
      <c r="L49" s="65">
        <v>34101</v>
      </c>
      <c r="M49" s="66">
        <v>0.8</v>
      </c>
    </row>
    <row r="50" spans="1:13" s="65" customFormat="1" x14ac:dyDescent="0.2">
      <c r="A50" s="58">
        <v>43258</v>
      </c>
      <c r="B50" s="67" t="s">
        <v>70</v>
      </c>
      <c r="C50" s="60" t="s">
        <v>71</v>
      </c>
      <c r="D50" s="60" t="s">
        <v>72</v>
      </c>
      <c r="E50" s="61"/>
      <c r="F50" s="61">
        <v>1773.3</v>
      </c>
      <c r="G50" s="62">
        <f t="shared" si="1"/>
        <v>11962046.419999961</v>
      </c>
      <c r="H50" s="63" t="s">
        <v>33</v>
      </c>
      <c r="I50" s="68">
        <v>6</v>
      </c>
      <c r="J50" s="58">
        <f t="shared" si="0"/>
        <v>43258</v>
      </c>
      <c r="K50" s="65">
        <v>2</v>
      </c>
      <c r="L50" s="65">
        <v>37501</v>
      </c>
      <c r="M50" s="66">
        <v>1773.3</v>
      </c>
    </row>
    <row r="51" spans="1:13" s="65" customFormat="1" x14ac:dyDescent="0.2">
      <c r="A51" s="58">
        <v>43258</v>
      </c>
      <c r="B51" s="67" t="s">
        <v>73</v>
      </c>
      <c r="C51" s="60" t="s">
        <v>74</v>
      </c>
      <c r="D51" s="60" t="s">
        <v>72</v>
      </c>
      <c r="E51" s="61"/>
      <c r="F51" s="61">
        <v>1773.3</v>
      </c>
      <c r="G51" s="62">
        <f t="shared" si="1"/>
        <v>11960273.11999996</v>
      </c>
      <c r="H51" s="63" t="s">
        <v>33</v>
      </c>
      <c r="I51" s="68">
        <v>6</v>
      </c>
      <c r="J51" s="58">
        <f t="shared" si="0"/>
        <v>43258</v>
      </c>
      <c r="K51" s="65">
        <v>2</v>
      </c>
      <c r="L51" s="65">
        <v>37501</v>
      </c>
      <c r="M51" s="66">
        <v>1773.3</v>
      </c>
    </row>
    <row r="52" spans="1:13" s="65" customFormat="1" x14ac:dyDescent="0.2">
      <c r="A52" s="58">
        <v>43258</v>
      </c>
      <c r="B52" s="67" t="s">
        <v>75</v>
      </c>
      <c r="C52" s="60" t="s">
        <v>74</v>
      </c>
      <c r="D52" s="60" t="s">
        <v>72</v>
      </c>
      <c r="E52" s="61"/>
      <c r="F52" s="61">
        <v>1773.3</v>
      </c>
      <c r="G52" s="62">
        <f t="shared" si="1"/>
        <v>11958499.819999959</v>
      </c>
      <c r="H52" s="63" t="s">
        <v>33</v>
      </c>
      <c r="I52" s="68">
        <v>6</v>
      </c>
      <c r="J52" s="58">
        <f t="shared" si="0"/>
        <v>43258</v>
      </c>
      <c r="K52" s="65">
        <v>2</v>
      </c>
      <c r="L52" s="65">
        <v>37501</v>
      </c>
      <c r="M52" s="66">
        <v>1773.3</v>
      </c>
    </row>
    <row r="53" spans="1:13" s="65" customFormat="1" x14ac:dyDescent="0.2">
      <c r="A53" s="58">
        <v>43258</v>
      </c>
      <c r="B53" s="67" t="s">
        <v>76</v>
      </c>
      <c r="C53" s="60" t="s">
        <v>77</v>
      </c>
      <c r="D53" s="60" t="s">
        <v>72</v>
      </c>
      <c r="E53" s="61"/>
      <c r="F53" s="61">
        <v>1773.3</v>
      </c>
      <c r="G53" s="62">
        <f t="shared" si="1"/>
        <v>11956726.519999959</v>
      </c>
      <c r="H53" s="63" t="s">
        <v>33</v>
      </c>
      <c r="I53" s="68">
        <v>6</v>
      </c>
      <c r="J53" s="58">
        <f t="shared" si="0"/>
        <v>43258</v>
      </c>
      <c r="K53" s="65">
        <v>2</v>
      </c>
      <c r="L53" s="65">
        <v>37501</v>
      </c>
      <c r="M53" s="66">
        <v>1773.3</v>
      </c>
    </row>
    <row r="54" spans="1:13" s="65" customFormat="1" x14ac:dyDescent="0.2">
      <c r="A54" s="58">
        <v>43258</v>
      </c>
      <c r="B54" s="67" t="s">
        <v>78</v>
      </c>
      <c r="C54" s="60" t="s">
        <v>79</v>
      </c>
      <c r="D54" s="60" t="s">
        <v>72</v>
      </c>
      <c r="E54" s="61"/>
      <c r="F54" s="61">
        <v>672.5</v>
      </c>
      <c r="G54" s="62">
        <f t="shared" si="1"/>
        <v>11956054.019999959</v>
      </c>
      <c r="H54" s="63" t="s">
        <v>33</v>
      </c>
      <c r="I54" s="68">
        <v>6</v>
      </c>
      <c r="J54" s="58">
        <f t="shared" si="0"/>
        <v>43258</v>
      </c>
      <c r="K54" s="65">
        <v>1</v>
      </c>
      <c r="L54" s="65">
        <v>37501</v>
      </c>
      <c r="M54" s="66">
        <v>672.5</v>
      </c>
    </row>
    <row r="55" spans="1:13" s="65" customFormat="1" x14ac:dyDescent="0.2">
      <c r="A55" s="58">
        <v>43259</v>
      </c>
      <c r="B55" s="60" t="s">
        <v>80</v>
      </c>
      <c r="C55" s="60" t="s">
        <v>81</v>
      </c>
      <c r="D55" s="65" t="s">
        <v>82</v>
      </c>
      <c r="E55" s="61"/>
      <c r="F55" s="61">
        <v>35248</v>
      </c>
      <c r="G55" s="62">
        <f t="shared" si="1"/>
        <v>11920806.019999959</v>
      </c>
      <c r="H55" s="63" t="s">
        <v>44</v>
      </c>
      <c r="I55" s="68">
        <v>6</v>
      </c>
      <c r="J55" s="58">
        <f t="shared" si="0"/>
        <v>43259</v>
      </c>
      <c r="M55" s="66"/>
    </row>
    <row r="56" spans="1:13" s="65" customFormat="1" x14ac:dyDescent="0.2">
      <c r="A56" s="58"/>
      <c r="B56" s="60"/>
      <c r="C56" s="60"/>
      <c r="D56" s="65" t="s">
        <v>83</v>
      </c>
      <c r="E56" s="61"/>
      <c r="F56" s="61"/>
      <c r="G56" s="62"/>
      <c r="H56" s="63"/>
      <c r="I56" s="68">
        <v>6</v>
      </c>
      <c r="J56" s="58"/>
      <c r="K56" s="65">
        <v>1</v>
      </c>
      <c r="L56" s="65">
        <v>31401</v>
      </c>
      <c r="M56" s="66">
        <v>6267.2</v>
      </c>
    </row>
    <row r="57" spans="1:13" s="65" customFormat="1" x14ac:dyDescent="0.2">
      <c r="A57" s="58"/>
      <c r="B57" s="60"/>
      <c r="C57" s="60"/>
      <c r="D57" s="65" t="s">
        <v>64</v>
      </c>
      <c r="E57" s="61"/>
      <c r="F57" s="61"/>
      <c r="G57" s="62"/>
      <c r="H57" s="63"/>
      <c r="I57" s="68">
        <v>6</v>
      </c>
      <c r="J57" s="58"/>
      <c r="K57" s="65">
        <v>1</v>
      </c>
      <c r="L57" s="65">
        <v>31603</v>
      </c>
      <c r="M57" s="66">
        <v>26051.5</v>
      </c>
    </row>
    <row r="58" spans="1:13" s="65" customFormat="1" x14ac:dyDescent="0.2">
      <c r="A58" s="58"/>
      <c r="B58" s="60"/>
      <c r="C58" s="60"/>
      <c r="D58" s="65" t="s">
        <v>84</v>
      </c>
      <c r="E58" s="61"/>
      <c r="F58" s="61"/>
      <c r="G58" s="62"/>
      <c r="H58" s="63"/>
      <c r="I58" s="68">
        <v>6</v>
      </c>
      <c r="J58" s="58"/>
      <c r="K58" s="65">
        <v>1</v>
      </c>
      <c r="L58" s="65">
        <v>31701</v>
      </c>
      <c r="M58" s="66">
        <v>2929.3</v>
      </c>
    </row>
    <row r="59" spans="1:13" s="65" customFormat="1" x14ac:dyDescent="0.2">
      <c r="A59" s="58">
        <v>43259</v>
      </c>
      <c r="B59" s="60" t="s">
        <v>80</v>
      </c>
      <c r="C59" s="60" t="s">
        <v>81</v>
      </c>
      <c r="D59" s="65" t="s">
        <v>82</v>
      </c>
      <c r="E59" s="61"/>
      <c r="F59" s="61">
        <v>79100</v>
      </c>
      <c r="G59" s="62">
        <f>G55+E59-F59</f>
        <v>11841706.019999959</v>
      </c>
      <c r="H59" s="63" t="s">
        <v>44</v>
      </c>
      <c r="I59" s="68">
        <v>6</v>
      </c>
      <c r="J59" s="58">
        <f t="shared" si="0"/>
        <v>43259</v>
      </c>
      <c r="M59" s="66"/>
    </row>
    <row r="60" spans="1:13" s="65" customFormat="1" x14ac:dyDescent="0.2">
      <c r="A60" s="58"/>
      <c r="B60" s="60"/>
      <c r="C60" s="60"/>
      <c r="D60" s="65" t="s">
        <v>83</v>
      </c>
      <c r="E60" s="61"/>
      <c r="F60" s="61"/>
      <c r="G60" s="62"/>
      <c r="H60" s="63"/>
      <c r="I60" s="68">
        <v>6</v>
      </c>
      <c r="J60" s="58"/>
      <c r="K60" s="65">
        <v>1</v>
      </c>
      <c r="L60" s="65">
        <v>31401</v>
      </c>
      <c r="M60" s="66">
        <v>13519.2</v>
      </c>
    </row>
    <row r="61" spans="1:13" s="65" customFormat="1" x14ac:dyDescent="0.2">
      <c r="A61" s="58"/>
      <c r="B61" s="60"/>
      <c r="C61" s="60"/>
      <c r="D61" s="65" t="s">
        <v>64</v>
      </c>
      <c r="E61" s="61"/>
      <c r="F61" s="61"/>
      <c r="G61" s="62"/>
      <c r="H61" s="63"/>
      <c r="I61" s="68">
        <v>6</v>
      </c>
      <c r="J61" s="58"/>
      <c r="K61" s="65">
        <v>1</v>
      </c>
      <c r="L61" s="65">
        <v>31603</v>
      </c>
      <c r="M61" s="66">
        <v>62651.5</v>
      </c>
    </row>
    <row r="62" spans="1:13" s="65" customFormat="1" x14ac:dyDescent="0.2">
      <c r="A62" s="58"/>
      <c r="B62" s="60"/>
      <c r="C62" s="60"/>
      <c r="D62" s="65" t="s">
        <v>84</v>
      </c>
      <c r="E62" s="61"/>
      <c r="F62" s="61"/>
      <c r="G62" s="62"/>
      <c r="H62" s="63"/>
      <c r="I62" s="68">
        <v>6</v>
      </c>
      <c r="J62" s="58"/>
      <c r="K62" s="65">
        <v>1</v>
      </c>
      <c r="L62" s="65">
        <v>31701</v>
      </c>
      <c r="M62" s="66">
        <v>2929.3</v>
      </c>
    </row>
    <row r="63" spans="1:13" s="65" customFormat="1" x14ac:dyDescent="0.2">
      <c r="A63" s="58">
        <v>43259</v>
      </c>
      <c r="B63" s="60" t="s">
        <v>85</v>
      </c>
      <c r="C63" s="60" t="s">
        <v>86</v>
      </c>
      <c r="D63" s="65" t="s">
        <v>87</v>
      </c>
      <c r="E63" s="61"/>
      <c r="F63" s="61">
        <v>1903.92</v>
      </c>
      <c r="G63" s="62">
        <f>G59+E63-F63</f>
        <v>11839802.099999959</v>
      </c>
      <c r="H63" s="63" t="s">
        <v>47</v>
      </c>
      <c r="I63" s="68">
        <v>6</v>
      </c>
      <c r="J63" s="58">
        <f t="shared" si="0"/>
        <v>43259</v>
      </c>
      <c r="K63" s="65">
        <v>1</v>
      </c>
      <c r="L63" s="65">
        <v>22106</v>
      </c>
      <c r="M63" s="66">
        <v>9238.0499999999993</v>
      </c>
    </row>
    <row r="64" spans="1:13" s="65" customFormat="1" x14ac:dyDescent="0.2">
      <c r="A64" s="58">
        <v>43259</v>
      </c>
      <c r="B64" s="67"/>
      <c r="C64" s="60" t="s">
        <v>48</v>
      </c>
      <c r="D64" s="60" t="s">
        <v>49</v>
      </c>
      <c r="E64" s="61"/>
      <c r="F64" s="61">
        <v>5</v>
      </c>
      <c r="G64" s="62">
        <f t="shared" si="1"/>
        <v>11839797.099999959</v>
      </c>
      <c r="H64" s="63" t="s">
        <v>49</v>
      </c>
      <c r="I64" s="68">
        <v>6</v>
      </c>
      <c r="J64" s="58">
        <f t="shared" si="0"/>
        <v>43259</v>
      </c>
      <c r="K64" s="65">
        <v>1</v>
      </c>
      <c r="L64" s="65">
        <v>34101</v>
      </c>
      <c r="M64" s="66">
        <v>5</v>
      </c>
    </row>
    <row r="65" spans="1:13" s="65" customFormat="1" x14ac:dyDescent="0.2">
      <c r="A65" s="58">
        <v>43259</v>
      </c>
      <c r="B65" s="67"/>
      <c r="C65" s="60" t="s">
        <v>48</v>
      </c>
      <c r="D65" s="60" t="s">
        <v>50</v>
      </c>
      <c r="E65" s="61"/>
      <c r="F65" s="61">
        <v>0.8</v>
      </c>
      <c r="G65" s="62">
        <f t="shared" si="1"/>
        <v>11839796.299999958</v>
      </c>
      <c r="H65" s="63" t="s">
        <v>50</v>
      </c>
      <c r="I65" s="68">
        <v>6</v>
      </c>
      <c r="J65" s="58">
        <f t="shared" si="0"/>
        <v>43259</v>
      </c>
      <c r="K65" s="65">
        <v>1</v>
      </c>
      <c r="L65" s="65">
        <v>34101</v>
      </c>
      <c r="M65" s="66">
        <v>0.8</v>
      </c>
    </row>
    <row r="66" spans="1:13" s="65" customFormat="1" x14ac:dyDescent="0.2">
      <c r="A66" s="58">
        <v>43259</v>
      </c>
      <c r="B66" s="60" t="s">
        <v>88</v>
      </c>
      <c r="C66" s="60" t="s">
        <v>86</v>
      </c>
      <c r="D66" s="65" t="s">
        <v>89</v>
      </c>
      <c r="E66" s="61"/>
      <c r="F66" s="61">
        <v>9238.0499999999993</v>
      </c>
      <c r="G66" s="62">
        <f t="shared" si="1"/>
        <v>11830558.249999957</v>
      </c>
      <c r="H66" s="63" t="s">
        <v>47</v>
      </c>
      <c r="I66" s="68">
        <v>6</v>
      </c>
      <c r="J66" s="58">
        <f t="shared" si="0"/>
        <v>43259</v>
      </c>
      <c r="K66" s="65">
        <v>1</v>
      </c>
      <c r="L66" s="65">
        <v>22106</v>
      </c>
      <c r="M66" s="66">
        <v>1903.92</v>
      </c>
    </row>
    <row r="67" spans="1:13" s="65" customFormat="1" x14ac:dyDescent="0.2">
      <c r="A67" s="58">
        <v>43259</v>
      </c>
      <c r="B67" s="67"/>
      <c r="C67" s="60" t="s">
        <v>48</v>
      </c>
      <c r="D67" s="60" t="s">
        <v>49</v>
      </c>
      <c r="E67" s="61"/>
      <c r="F67" s="61">
        <v>5</v>
      </c>
      <c r="G67" s="62">
        <f t="shared" si="1"/>
        <v>11830553.249999957</v>
      </c>
      <c r="H67" s="63" t="s">
        <v>49</v>
      </c>
      <c r="I67" s="68">
        <v>6</v>
      </c>
      <c r="J67" s="58">
        <f t="shared" si="0"/>
        <v>43259</v>
      </c>
      <c r="K67" s="65">
        <v>1</v>
      </c>
      <c r="L67" s="65">
        <v>34101</v>
      </c>
      <c r="M67" s="66">
        <v>5</v>
      </c>
    </row>
    <row r="68" spans="1:13" s="65" customFormat="1" x14ac:dyDescent="0.2">
      <c r="A68" s="58">
        <v>43259</v>
      </c>
      <c r="B68" s="67"/>
      <c r="C68" s="60" t="s">
        <v>48</v>
      </c>
      <c r="D68" s="60" t="s">
        <v>50</v>
      </c>
      <c r="E68" s="61"/>
      <c r="F68" s="61">
        <v>0.8</v>
      </c>
      <c r="G68" s="62">
        <f t="shared" si="1"/>
        <v>11830552.449999956</v>
      </c>
      <c r="H68" s="63" t="s">
        <v>50</v>
      </c>
      <c r="I68" s="68">
        <v>6</v>
      </c>
      <c r="J68" s="58">
        <f t="shared" si="0"/>
        <v>43259</v>
      </c>
      <c r="K68" s="65">
        <v>1</v>
      </c>
      <c r="L68" s="65">
        <v>34101</v>
      </c>
      <c r="M68" s="66">
        <v>0.8</v>
      </c>
    </row>
    <row r="69" spans="1:13" s="65" customFormat="1" x14ac:dyDescent="0.2">
      <c r="A69" s="58">
        <v>43262</v>
      </c>
      <c r="B69" s="67" t="s">
        <v>90</v>
      </c>
      <c r="C69" s="60" t="s">
        <v>60</v>
      </c>
      <c r="D69" s="60" t="s">
        <v>91</v>
      </c>
      <c r="E69" s="61"/>
      <c r="F69" s="61">
        <v>1128.0999999999999</v>
      </c>
      <c r="G69" s="62">
        <f t="shared" si="1"/>
        <v>11829424.349999957</v>
      </c>
      <c r="H69" s="63" t="s">
        <v>33</v>
      </c>
      <c r="I69" s="68">
        <v>6</v>
      </c>
      <c r="J69" s="58">
        <f t="shared" si="0"/>
        <v>43262</v>
      </c>
      <c r="K69" s="65">
        <v>1</v>
      </c>
      <c r="L69" s="65">
        <v>35501</v>
      </c>
      <c r="M69" s="66">
        <v>323.41000000000003</v>
      </c>
    </row>
    <row r="70" spans="1:13" s="65" customFormat="1" x14ac:dyDescent="0.2">
      <c r="A70" s="58"/>
      <c r="B70" s="67"/>
      <c r="C70" s="60"/>
      <c r="D70" s="60"/>
      <c r="E70" s="61"/>
      <c r="F70" s="61"/>
      <c r="G70" s="62"/>
      <c r="H70" s="63"/>
      <c r="I70" s="68">
        <v>6</v>
      </c>
      <c r="J70" s="58"/>
      <c r="K70" s="65">
        <v>1</v>
      </c>
      <c r="L70" s="65">
        <v>29601</v>
      </c>
      <c r="M70" s="66">
        <v>804.69</v>
      </c>
    </row>
    <row r="71" spans="1:13" s="65" customFormat="1" x14ac:dyDescent="0.2">
      <c r="A71" s="58">
        <v>43262</v>
      </c>
      <c r="B71" s="67" t="s">
        <v>92</v>
      </c>
      <c r="C71" s="60" t="s">
        <v>93</v>
      </c>
      <c r="D71" s="60" t="s">
        <v>72</v>
      </c>
      <c r="E71" s="61"/>
      <c r="F71" s="61">
        <v>2523.3000000000002</v>
      </c>
      <c r="G71" s="62">
        <f>G69+E71-F71</f>
        <v>11826901.049999956</v>
      </c>
      <c r="H71" s="63" t="s">
        <v>33</v>
      </c>
      <c r="I71" s="68">
        <v>6</v>
      </c>
      <c r="J71" s="58">
        <f t="shared" si="0"/>
        <v>43262</v>
      </c>
      <c r="K71" s="65">
        <v>2</v>
      </c>
      <c r="L71" s="65">
        <v>37501</v>
      </c>
      <c r="M71" s="61">
        <v>2154.3000000000002</v>
      </c>
    </row>
    <row r="72" spans="1:13" s="65" customFormat="1" x14ac:dyDescent="0.2">
      <c r="A72" s="58"/>
      <c r="B72" s="67"/>
      <c r="C72" s="60"/>
      <c r="D72" s="60"/>
      <c r="E72" s="61"/>
      <c r="F72" s="61"/>
      <c r="G72" s="62"/>
      <c r="H72" s="63"/>
      <c r="I72" s="68">
        <v>6</v>
      </c>
      <c r="J72" s="58"/>
      <c r="K72" s="65">
        <v>2</v>
      </c>
      <c r="L72" s="65">
        <v>39202</v>
      </c>
      <c r="M72" s="61">
        <v>369</v>
      </c>
    </row>
    <row r="73" spans="1:13" s="65" customFormat="1" x14ac:dyDescent="0.2">
      <c r="A73" s="58">
        <v>43262</v>
      </c>
      <c r="B73" s="67" t="s">
        <v>94</v>
      </c>
      <c r="C73" s="60" t="s">
        <v>95</v>
      </c>
      <c r="D73" s="60" t="s">
        <v>72</v>
      </c>
      <c r="E73" s="61"/>
      <c r="F73" s="61">
        <v>1773.3</v>
      </c>
      <c r="G73" s="62">
        <f>G71+E73-F73</f>
        <v>11825127.749999955</v>
      </c>
      <c r="H73" s="63" t="s">
        <v>33</v>
      </c>
      <c r="I73" s="68">
        <v>6</v>
      </c>
      <c r="J73" s="58">
        <f t="shared" si="0"/>
        <v>43262</v>
      </c>
      <c r="K73" s="65">
        <v>2</v>
      </c>
      <c r="L73" s="65">
        <v>37501</v>
      </c>
      <c r="M73" s="61">
        <v>1773.3</v>
      </c>
    </row>
    <row r="74" spans="1:13" s="65" customFormat="1" x14ac:dyDescent="0.2">
      <c r="A74" s="58">
        <v>43262</v>
      </c>
      <c r="B74" s="67" t="s">
        <v>96</v>
      </c>
      <c r="C74" s="60" t="s">
        <v>97</v>
      </c>
      <c r="D74" s="60" t="s">
        <v>72</v>
      </c>
      <c r="E74" s="61"/>
      <c r="F74" s="61">
        <v>1773.3</v>
      </c>
      <c r="G74" s="62">
        <f t="shared" si="1"/>
        <v>11823354.449999955</v>
      </c>
      <c r="H74" s="63" t="s">
        <v>33</v>
      </c>
      <c r="I74" s="68">
        <v>6</v>
      </c>
      <c r="J74" s="58">
        <f t="shared" si="0"/>
        <v>43262</v>
      </c>
      <c r="K74" s="65">
        <v>2</v>
      </c>
      <c r="L74" s="65">
        <v>37501</v>
      </c>
      <c r="M74" s="61">
        <v>1773.3</v>
      </c>
    </row>
    <row r="75" spans="1:13" s="65" customFormat="1" x14ac:dyDescent="0.2">
      <c r="A75" s="58">
        <v>43263</v>
      </c>
      <c r="B75" s="67"/>
      <c r="C75" s="60" t="s">
        <v>98</v>
      </c>
      <c r="D75" s="60" t="s">
        <v>99</v>
      </c>
      <c r="E75" s="61"/>
      <c r="F75" s="61">
        <v>12500</v>
      </c>
      <c r="G75" s="62">
        <f t="shared" si="1"/>
        <v>11810854.449999955</v>
      </c>
      <c r="H75" s="63" t="s">
        <v>100</v>
      </c>
      <c r="I75" s="68">
        <v>6</v>
      </c>
      <c r="J75" s="58">
        <f t="shared" si="0"/>
        <v>43263</v>
      </c>
      <c r="M75" s="66"/>
    </row>
    <row r="76" spans="1:13" s="65" customFormat="1" x14ac:dyDescent="0.2">
      <c r="A76" s="58">
        <v>43263</v>
      </c>
      <c r="B76" s="67" t="s">
        <v>101</v>
      </c>
      <c r="C76" s="60" t="s">
        <v>60</v>
      </c>
      <c r="D76" s="60" t="s">
        <v>102</v>
      </c>
      <c r="E76" s="61"/>
      <c r="F76" s="61">
        <v>1215</v>
      </c>
      <c r="G76" s="62">
        <f t="shared" si="1"/>
        <v>11809639.449999955</v>
      </c>
      <c r="H76" s="63" t="s">
        <v>33</v>
      </c>
      <c r="I76" s="68">
        <v>6</v>
      </c>
      <c r="J76" s="58">
        <f t="shared" si="0"/>
        <v>43263</v>
      </c>
      <c r="K76" s="65">
        <v>2</v>
      </c>
      <c r="L76" s="65">
        <v>35501</v>
      </c>
      <c r="M76" s="66">
        <v>510.88</v>
      </c>
    </row>
    <row r="77" spans="1:13" s="65" customFormat="1" x14ac:dyDescent="0.2">
      <c r="A77" s="58"/>
      <c r="B77" s="67"/>
      <c r="C77" s="60"/>
      <c r="D77" s="60"/>
      <c r="E77" s="61"/>
      <c r="F77" s="61"/>
      <c r="G77" s="62"/>
      <c r="H77" s="63"/>
      <c r="I77" s="68">
        <v>6</v>
      </c>
      <c r="J77" s="58"/>
      <c r="K77" s="65">
        <v>2</v>
      </c>
      <c r="L77" s="65">
        <v>29601</v>
      </c>
      <c r="M77" s="66">
        <v>704.12</v>
      </c>
    </row>
    <row r="78" spans="1:13" s="65" customFormat="1" x14ac:dyDescent="0.2">
      <c r="A78" s="58">
        <v>43263</v>
      </c>
      <c r="B78" s="67" t="s">
        <v>103</v>
      </c>
      <c r="C78" s="60" t="s">
        <v>104</v>
      </c>
      <c r="D78" s="60" t="s">
        <v>72</v>
      </c>
      <c r="E78" s="61"/>
      <c r="F78" s="61">
        <v>3365</v>
      </c>
      <c r="G78" s="62">
        <f>G76+E78-F78</f>
        <v>11806274.449999955</v>
      </c>
      <c r="H78" s="63" t="s">
        <v>33</v>
      </c>
      <c r="I78" s="68">
        <v>6</v>
      </c>
      <c r="J78" s="58">
        <f t="shared" si="0"/>
        <v>43263</v>
      </c>
      <c r="K78" s="65">
        <v>1</v>
      </c>
      <c r="L78" s="65">
        <v>37501</v>
      </c>
      <c r="M78" s="66"/>
    </row>
    <row r="79" spans="1:13" s="65" customFormat="1" x14ac:dyDescent="0.2">
      <c r="A79" s="58">
        <v>43263</v>
      </c>
      <c r="B79" s="60" t="s">
        <v>105</v>
      </c>
      <c r="C79" s="60" t="s">
        <v>106</v>
      </c>
      <c r="D79" s="65" t="s">
        <v>107</v>
      </c>
      <c r="E79" s="61"/>
      <c r="F79" s="61">
        <v>7284.8</v>
      </c>
      <c r="G79" s="62">
        <f t="shared" si="1"/>
        <v>11798989.649999954</v>
      </c>
      <c r="H79" s="63" t="s">
        <v>47</v>
      </c>
      <c r="I79" s="68">
        <v>6</v>
      </c>
      <c r="J79" s="58">
        <f t="shared" si="0"/>
        <v>43263</v>
      </c>
      <c r="K79" s="65">
        <v>4</v>
      </c>
      <c r="L79" s="65">
        <v>35501</v>
      </c>
      <c r="M79" s="66">
        <v>7284.8</v>
      </c>
    </row>
    <row r="80" spans="1:13" s="65" customFormat="1" x14ac:dyDescent="0.2">
      <c r="A80" s="58">
        <v>43263</v>
      </c>
      <c r="B80" s="67"/>
      <c r="C80" s="60" t="s">
        <v>48</v>
      </c>
      <c r="D80" s="60" t="s">
        <v>49</v>
      </c>
      <c r="E80" s="61"/>
      <c r="F80" s="61">
        <v>5</v>
      </c>
      <c r="G80" s="62">
        <f t="shared" si="1"/>
        <v>11798984.649999954</v>
      </c>
      <c r="H80" s="63" t="s">
        <v>49</v>
      </c>
      <c r="I80" s="68">
        <v>6</v>
      </c>
      <c r="J80" s="58">
        <f t="shared" si="0"/>
        <v>43263</v>
      </c>
      <c r="K80" s="65">
        <v>1</v>
      </c>
      <c r="L80" s="65">
        <v>34101</v>
      </c>
      <c r="M80" s="66">
        <v>5</v>
      </c>
    </row>
    <row r="81" spans="1:13" s="65" customFormat="1" x14ac:dyDescent="0.2">
      <c r="A81" s="58">
        <v>43263</v>
      </c>
      <c r="B81" s="67"/>
      <c r="C81" s="60" t="s">
        <v>48</v>
      </c>
      <c r="D81" s="60" t="s">
        <v>50</v>
      </c>
      <c r="E81" s="61"/>
      <c r="F81" s="61">
        <v>0.8</v>
      </c>
      <c r="G81" s="62">
        <f t="shared" si="1"/>
        <v>11798983.849999953</v>
      </c>
      <c r="H81" s="63" t="s">
        <v>50</v>
      </c>
      <c r="I81" s="68">
        <v>6</v>
      </c>
      <c r="J81" s="58">
        <f t="shared" si="0"/>
        <v>43263</v>
      </c>
      <c r="K81" s="65">
        <v>1</v>
      </c>
      <c r="L81" s="65">
        <v>34101</v>
      </c>
      <c r="M81" s="66">
        <v>0.8</v>
      </c>
    </row>
    <row r="82" spans="1:13" s="65" customFormat="1" x14ac:dyDescent="0.2">
      <c r="A82" s="58">
        <v>43263</v>
      </c>
      <c r="B82" s="60" t="s">
        <v>108</v>
      </c>
      <c r="C82" s="60" t="s">
        <v>106</v>
      </c>
      <c r="D82" s="65" t="s">
        <v>107</v>
      </c>
      <c r="E82" s="61"/>
      <c r="F82" s="61">
        <v>754</v>
      </c>
      <c r="G82" s="62">
        <f t="shared" si="1"/>
        <v>11798229.849999953</v>
      </c>
      <c r="H82" s="63" t="s">
        <v>47</v>
      </c>
      <c r="I82" s="68">
        <v>6</v>
      </c>
      <c r="J82" s="58">
        <f t="shared" si="0"/>
        <v>43263</v>
      </c>
      <c r="K82" s="65">
        <v>1</v>
      </c>
      <c r="L82" s="65">
        <v>35501</v>
      </c>
      <c r="M82" s="66">
        <v>754</v>
      </c>
    </row>
    <row r="83" spans="1:13" s="65" customFormat="1" x14ac:dyDescent="0.2">
      <c r="A83" s="58">
        <v>43263</v>
      </c>
      <c r="B83" s="67"/>
      <c r="C83" s="60" t="s">
        <v>48</v>
      </c>
      <c r="D83" s="60" t="s">
        <v>49</v>
      </c>
      <c r="E83" s="61"/>
      <c r="F83" s="61">
        <v>5</v>
      </c>
      <c r="G83" s="62">
        <f t="shared" ref="G83:G146" si="2">G82+E83-F83</f>
        <v>11798224.849999953</v>
      </c>
      <c r="H83" s="63" t="s">
        <v>49</v>
      </c>
      <c r="I83" s="68">
        <v>6</v>
      </c>
      <c r="J83" s="58">
        <f t="shared" si="0"/>
        <v>43263</v>
      </c>
      <c r="K83" s="65">
        <v>1</v>
      </c>
      <c r="L83" s="65">
        <v>34101</v>
      </c>
      <c r="M83" s="66">
        <v>5</v>
      </c>
    </row>
    <row r="84" spans="1:13" s="65" customFormat="1" x14ac:dyDescent="0.2">
      <c r="A84" s="58">
        <v>43263</v>
      </c>
      <c r="B84" s="67"/>
      <c r="C84" s="60" t="s">
        <v>48</v>
      </c>
      <c r="D84" s="60" t="s">
        <v>50</v>
      </c>
      <c r="E84" s="61"/>
      <c r="F84" s="61">
        <v>0.8</v>
      </c>
      <c r="G84" s="62">
        <f t="shared" si="2"/>
        <v>11798224.049999952</v>
      </c>
      <c r="H84" s="63" t="s">
        <v>50</v>
      </c>
      <c r="I84" s="68">
        <v>6</v>
      </c>
      <c r="J84" s="58">
        <f t="shared" si="0"/>
        <v>43263</v>
      </c>
      <c r="K84" s="65">
        <v>1</v>
      </c>
      <c r="L84" s="65">
        <v>34101</v>
      </c>
      <c r="M84" s="66">
        <v>0.8</v>
      </c>
    </row>
    <row r="85" spans="1:13" s="65" customFormat="1" x14ac:dyDescent="0.2">
      <c r="A85" s="58">
        <v>43263</v>
      </c>
      <c r="B85" s="60" t="s">
        <v>109</v>
      </c>
      <c r="C85" s="60" t="s">
        <v>106</v>
      </c>
      <c r="D85" s="65" t="s">
        <v>107</v>
      </c>
      <c r="E85" s="61"/>
      <c r="F85" s="61">
        <v>754</v>
      </c>
      <c r="G85" s="62">
        <f t="shared" si="2"/>
        <v>11797470.049999952</v>
      </c>
      <c r="H85" s="63" t="s">
        <v>47</v>
      </c>
      <c r="I85" s="68">
        <v>6</v>
      </c>
      <c r="J85" s="58">
        <f t="shared" si="0"/>
        <v>43263</v>
      </c>
      <c r="K85" s="65">
        <v>2</v>
      </c>
      <c r="L85" s="65">
        <v>35501</v>
      </c>
      <c r="M85" s="66">
        <v>754</v>
      </c>
    </row>
    <row r="86" spans="1:13" s="65" customFormat="1" x14ac:dyDescent="0.2">
      <c r="A86" s="58">
        <v>43263</v>
      </c>
      <c r="B86" s="67"/>
      <c r="C86" s="60" t="s">
        <v>48</v>
      </c>
      <c r="D86" s="60" t="s">
        <v>49</v>
      </c>
      <c r="E86" s="61"/>
      <c r="F86" s="61">
        <v>5</v>
      </c>
      <c r="G86" s="62">
        <f t="shared" si="2"/>
        <v>11797465.049999952</v>
      </c>
      <c r="H86" s="63" t="s">
        <v>49</v>
      </c>
      <c r="I86" s="68">
        <v>6</v>
      </c>
      <c r="J86" s="58">
        <f t="shared" si="0"/>
        <v>43263</v>
      </c>
      <c r="K86" s="65">
        <v>1</v>
      </c>
      <c r="L86" s="65">
        <v>34101</v>
      </c>
      <c r="M86" s="66">
        <v>5</v>
      </c>
    </row>
    <row r="87" spans="1:13" s="65" customFormat="1" x14ac:dyDescent="0.2">
      <c r="A87" s="58">
        <v>43263</v>
      </c>
      <c r="B87" s="67"/>
      <c r="C87" s="60" t="s">
        <v>48</v>
      </c>
      <c r="D87" s="60" t="s">
        <v>50</v>
      </c>
      <c r="E87" s="61"/>
      <c r="F87" s="61">
        <v>0.8</v>
      </c>
      <c r="G87" s="62">
        <f t="shared" si="2"/>
        <v>11797464.249999952</v>
      </c>
      <c r="H87" s="63" t="s">
        <v>50</v>
      </c>
      <c r="I87" s="68">
        <v>6</v>
      </c>
      <c r="J87" s="58">
        <f t="shared" si="0"/>
        <v>43263</v>
      </c>
      <c r="K87" s="65">
        <v>1</v>
      </c>
      <c r="L87" s="65">
        <v>34101</v>
      </c>
      <c r="M87" s="66">
        <v>0.8</v>
      </c>
    </row>
    <row r="88" spans="1:13" s="65" customFormat="1" x14ac:dyDescent="0.2">
      <c r="A88" s="58">
        <v>43263</v>
      </c>
      <c r="B88" s="60" t="s">
        <v>110</v>
      </c>
      <c r="C88" s="60" t="s">
        <v>106</v>
      </c>
      <c r="D88" s="65" t="s">
        <v>107</v>
      </c>
      <c r="E88" s="61"/>
      <c r="F88" s="61">
        <v>754</v>
      </c>
      <c r="G88" s="62">
        <f t="shared" si="2"/>
        <v>11796710.249999952</v>
      </c>
      <c r="H88" s="63" t="s">
        <v>47</v>
      </c>
      <c r="I88" s="68">
        <v>6</v>
      </c>
      <c r="J88" s="58">
        <f t="shared" si="0"/>
        <v>43263</v>
      </c>
      <c r="K88" s="65">
        <v>1</v>
      </c>
      <c r="L88" s="65">
        <v>35501</v>
      </c>
      <c r="M88" s="66">
        <v>754</v>
      </c>
    </row>
    <row r="89" spans="1:13" s="65" customFormat="1" x14ac:dyDescent="0.2">
      <c r="A89" s="58">
        <v>43263</v>
      </c>
      <c r="B89" s="67"/>
      <c r="C89" s="60" t="s">
        <v>48</v>
      </c>
      <c r="D89" s="60" t="s">
        <v>49</v>
      </c>
      <c r="E89" s="61"/>
      <c r="F89" s="61">
        <v>5</v>
      </c>
      <c r="G89" s="62">
        <f t="shared" si="2"/>
        <v>11796705.249999952</v>
      </c>
      <c r="H89" s="63" t="s">
        <v>49</v>
      </c>
      <c r="I89" s="68">
        <v>6</v>
      </c>
      <c r="J89" s="58">
        <f t="shared" si="0"/>
        <v>43263</v>
      </c>
      <c r="K89" s="65">
        <v>1</v>
      </c>
      <c r="L89" s="65">
        <v>34101</v>
      </c>
      <c r="M89" s="66">
        <v>5</v>
      </c>
    </row>
    <row r="90" spans="1:13" s="65" customFormat="1" x14ac:dyDescent="0.2">
      <c r="A90" s="58">
        <v>43263</v>
      </c>
      <c r="B90" s="67"/>
      <c r="C90" s="60" t="s">
        <v>48</v>
      </c>
      <c r="D90" s="60" t="s">
        <v>50</v>
      </c>
      <c r="E90" s="61"/>
      <c r="F90" s="61">
        <v>0.8</v>
      </c>
      <c r="G90" s="62">
        <f t="shared" si="2"/>
        <v>11796704.449999951</v>
      </c>
      <c r="H90" s="63" t="s">
        <v>50</v>
      </c>
      <c r="I90" s="68">
        <v>6</v>
      </c>
      <c r="J90" s="58">
        <f t="shared" si="0"/>
        <v>43263</v>
      </c>
      <c r="K90" s="65">
        <v>1</v>
      </c>
      <c r="L90" s="65">
        <v>34101</v>
      </c>
      <c r="M90" s="66">
        <v>0.8</v>
      </c>
    </row>
    <row r="91" spans="1:13" s="65" customFormat="1" x14ac:dyDescent="0.2">
      <c r="A91" s="58">
        <v>43263</v>
      </c>
      <c r="B91" s="60" t="s">
        <v>111</v>
      </c>
      <c r="C91" s="60" t="s">
        <v>106</v>
      </c>
      <c r="D91" s="65" t="s">
        <v>107</v>
      </c>
      <c r="E91" s="61"/>
      <c r="F91" s="61">
        <v>754</v>
      </c>
      <c r="G91" s="62">
        <f t="shared" si="2"/>
        <v>11795950.449999951</v>
      </c>
      <c r="H91" s="63" t="s">
        <v>47</v>
      </c>
      <c r="I91" s="68">
        <v>6</v>
      </c>
      <c r="J91" s="58">
        <f t="shared" si="0"/>
        <v>43263</v>
      </c>
      <c r="K91" s="65">
        <v>1</v>
      </c>
      <c r="L91" s="65">
        <v>35501</v>
      </c>
      <c r="M91" s="66">
        <v>754</v>
      </c>
    </row>
    <row r="92" spans="1:13" s="65" customFormat="1" x14ac:dyDescent="0.2">
      <c r="A92" s="58">
        <v>43263</v>
      </c>
      <c r="B92" s="67"/>
      <c r="C92" s="60" t="s">
        <v>48</v>
      </c>
      <c r="D92" s="60" t="s">
        <v>49</v>
      </c>
      <c r="E92" s="61"/>
      <c r="F92" s="61">
        <v>5</v>
      </c>
      <c r="G92" s="62">
        <f t="shared" si="2"/>
        <v>11795945.449999951</v>
      </c>
      <c r="H92" s="63" t="s">
        <v>49</v>
      </c>
      <c r="I92" s="68">
        <v>6</v>
      </c>
      <c r="J92" s="58">
        <f t="shared" si="0"/>
        <v>43263</v>
      </c>
      <c r="K92" s="65">
        <v>1</v>
      </c>
      <c r="L92" s="65">
        <v>34101</v>
      </c>
      <c r="M92" s="66">
        <v>5</v>
      </c>
    </row>
    <row r="93" spans="1:13" s="65" customFormat="1" x14ac:dyDescent="0.2">
      <c r="A93" s="58">
        <v>43263</v>
      </c>
      <c r="B93" s="67"/>
      <c r="C93" s="60" t="s">
        <v>48</v>
      </c>
      <c r="D93" s="60" t="s">
        <v>50</v>
      </c>
      <c r="E93" s="61"/>
      <c r="F93" s="61">
        <v>0.8</v>
      </c>
      <c r="G93" s="62">
        <f t="shared" si="2"/>
        <v>11795944.64999995</v>
      </c>
      <c r="H93" s="63" t="s">
        <v>50</v>
      </c>
      <c r="I93" s="68">
        <v>6</v>
      </c>
      <c r="J93" s="58">
        <f t="shared" si="0"/>
        <v>43263</v>
      </c>
      <c r="K93" s="65">
        <v>1</v>
      </c>
      <c r="L93" s="65">
        <v>34101</v>
      </c>
      <c r="M93" s="66">
        <v>0.8</v>
      </c>
    </row>
    <row r="94" spans="1:13" s="65" customFormat="1" x14ac:dyDescent="0.2">
      <c r="A94" s="58">
        <v>43263</v>
      </c>
      <c r="B94" s="60" t="s">
        <v>112</v>
      </c>
      <c r="C94" s="60" t="s">
        <v>106</v>
      </c>
      <c r="D94" s="65" t="s">
        <v>107</v>
      </c>
      <c r="E94" s="61"/>
      <c r="F94" s="61">
        <v>754</v>
      </c>
      <c r="G94" s="62">
        <f t="shared" si="2"/>
        <v>11795190.64999995</v>
      </c>
      <c r="H94" s="63" t="s">
        <v>47</v>
      </c>
      <c r="I94" s="68">
        <v>6</v>
      </c>
      <c r="J94" s="58">
        <f t="shared" si="0"/>
        <v>43263</v>
      </c>
      <c r="K94" s="65">
        <v>1</v>
      </c>
      <c r="L94" s="65">
        <v>35501</v>
      </c>
      <c r="M94" s="66">
        <v>754</v>
      </c>
    </row>
    <row r="95" spans="1:13" s="65" customFormat="1" x14ac:dyDescent="0.2">
      <c r="A95" s="58">
        <v>43263</v>
      </c>
      <c r="B95" s="67"/>
      <c r="C95" s="60" t="s">
        <v>48</v>
      </c>
      <c r="D95" s="60" t="s">
        <v>49</v>
      </c>
      <c r="E95" s="61"/>
      <c r="F95" s="61">
        <v>5</v>
      </c>
      <c r="G95" s="62">
        <f t="shared" si="2"/>
        <v>11795185.64999995</v>
      </c>
      <c r="H95" s="63" t="s">
        <v>49</v>
      </c>
      <c r="I95" s="68">
        <v>6</v>
      </c>
      <c r="J95" s="58">
        <f t="shared" ref="J95:J158" si="3">A95</f>
        <v>43263</v>
      </c>
      <c r="K95" s="65">
        <v>1</v>
      </c>
      <c r="L95" s="65">
        <v>34101</v>
      </c>
      <c r="M95" s="66">
        <v>5</v>
      </c>
    </row>
    <row r="96" spans="1:13" s="65" customFormat="1" x14ac:dyDescent="0.2">
      <c r="A96" s="58">
        <v>43263</v>
      </c>
      <c r="B96" s="67"/>
      <c r="C96" s="60" t="s">
        <v>48</v>
      </c>
      <c r="D96" s="60" t="s">
        <v>50</v>
      </c>
      <c r="E96" s="61"/>
      <c r="F96" s="61">
        <v>0.8</v>
      </c>
      <c r="G96" s="62">
        <f t="shared" si="2"/>
        <v>11795184.849999949</v>
      </c>
      <c r="H96" s="63" t="s">
        <v>50</v>
      </c>
      <c r="I96" s="68">
        <v>6</v>
      </c>
      <c r="J96" s="58">
        <f t="shared" si="3"/>
        <v>43263</v>
      </c>
      <c r="K96" s="65">
        <v>1</v>
      </c>
      <c r="L96" s="65">
        <v>34101</v>
      </c>
      <c r="M96" s="66">
        <v>0.8</v>
      </c>
    </row>
    <row r="97" spans="1:13" s="65" customFormat="1" x14ac:dyDescent="0.2">
      <c r="A97" s="58">
        <v>43263</v>
      </c>
      <c r="B97" s="60" t="s">
        <v>113</v>
      </c>
      <c r="C97" s="60" t="s">
        <v>106</v>
      </c>
      <c r="D97" s="65" t="s">
        <v>107</v>
      </c>
      <c r="E97" s="61"/>
      <c r="F97" s="61">
        <v>754</v>
      </c>
      <c r="G97" s="62">
        <f t="shared" si="2"/>
        <v>11794430.849999949</v>
      </c>
      <c r="H97" s="63" t="s">
        <v>47</v>
      </c>
      <c r="I97" s="68">
        <v>6</v>
      </c>
      <c r="J97" s="58">
        <f t="shared" si="3"/>
        <v>43263</v>
      </c>
      <c r="K97" s="65">
        <v>1</v>
      </c>
      <c r="L97" s="65">
        <v>35501</v>
      </c>
      <c r="M97" s="66">
        <v>754</v>
      </c>
    </row>
    <row r="98" spans="1:13" s="65" customFormat="1" x14ac:dyDescent="0.2">
      <c r="A98" s="58">
        <v>43263</v>
      </c>
      <c r="B98" s="67"/>
      <c r="C98" s="60" t="s">
        <v>48</v>
      </c>
      <c r="D98" s="60" t="s">
        <v>49</v>
      </c>
      <c r="E98" s="61"/>
      <c r="F98" s="61">
        <v>5</v>
      </c>
      <c r="G98" s="62">
        <f t="shared" si="2"/>
        <v>11794425.849999949</v>
      </c>
      <c r="H98" s="63" t="s">
        <v>49</v>
      </c>
      <c r="I98" s="68">
        <v>6</v>
      </c>
      <c r="J98" s="58">
        <f t="shared" si="3"/>
        <v>43263</v>
      </c>
      <c r="K98" s="65">
        <v>1</v>
      </c>
      <c r="L98" s="65">
        <v>34101</v>
      </c>
      <c r="M98" s="66">
        <v>5</v>
      </c>
    </row>
    <row r="99" spans="1:13" s="65" customFormat="1" x14ac:dyDescent="0.2">
      <c r="A99" s="58">
        <v>43263</v>
      </c>
      <c r="B99" s="67"/>
      <c r="C99" s="60" t="s">
        <v>48</v>
      </c>
      <c r="D99" s="60" t="s">
        <v>50</v>
      </c>
      <c r="E99" s="61"/>
      <c r="F99" s="61">
        <v>0.8</v>
      </c>
      <c r="G99" s="62">
        <f t="shared" si="2"/>
        <v>11794425.049999949</v>
      </c>
      <c r="H99" s="63" t="s">
        <v>50</v>
      </c>
      <c r="I99" s="68">
        <v>6</v>
      </c>
      <c r="J99" s="58">
        <f t="shared" si="3"/>
        <v>43263</v>
      </c>
      <c r="K99" s="65">
        <v>1</v>
      </c>
      <c r="L99" s="65">
        <v>34101</v>
      </c>
      <c r="M99" s="66">
        <v>0.8</v>
      </c>
    </row>
    <row r="100" spans="1:13" s="65" customFormat="1" x14ac:dyDescent="0.2">
      <c r="A100" s="58">
        <v>43263</v>
      </c>
      <c r="B100" s="60" t="s">
        <v>114</v>
      </c>
      <c r="C100" s="60" t="s">
        <v>106</v>
      </c>
      <c r="D100" s="65" t="s">
        <v>107</v>
      </c>
      <c r="E100" s="61"/>
      <c r="F100" s="61">
        <v>754</v>
      </c>
      <c r="G100" s="62">
        <f t="shared" si="2"/>
        <v>11793671.049999949</v>
      </c>
      <c r="H100" s="63" t="s">
        <v>47</v>
      </c>
      <c r="I100" s="68">
        <v>6</v>
      </c>
      <c r="J100" s="58">
        <f t="shared" si="3"/>
        <v>43263</v>
      </c>
      <c r="K100" s="65">
        <v>4</v>
      </c>
      <c r="L100" s="65">
        <v>35501</v>
      </c>
      <c r="M100" s="66">
        <v>754</v>
      </c>
    </row>
    <row r="101" spans="1:13" s="65" customFormat="1" x14ac:dyDescent="0.2">
      <c r="A101" s="58">
        <v>43263</v>
      </c>
      <c r="B101" s="67"/>
      <c r="C101" s="60" t="s">
        <v>48</v>
      </c>
      <c r="D101" s="60" t="s">
        <v>49</v>
      </c>
      <c r="E101" s="61"/>
      <c r="F101" s="61">
        <v>5</v>
      </c>
      <c r="G101" s="62">
        <f t="shared" si="2"/>
        <v>11793666.049999949</v>
      </c>
      <c r="H101" s="63" t="s">
        <v>49</v>
      </c>
      <c r="I101" s="68">
        <v>6</v>
      </c>
      <c r="J101" s="58">
        <f t="shared" si="3"/>
        <v>43263</v>
      </c>
      <c r="K101" s="65">
        <v>1</v>
      </c>
      <c r="L101" s="65">
        <v>34101</v>
      </c>
      <c r="M101" s="66">
        <v>5</v>
      </c>
    </row>
    <row r="102" spans="1:13" s="65" customFormat="1" x14ac:dyDescent="0.2">
      <c r="A102" s="58">
        <v>43263</v>
      </c>
      <c r="B102" s="67"/>
      <c r="C102" s="60" t="s">
        <v>48</v>
      </c>
      <c r="D102" s="60" t="s">
        <v>50</v>
      </c>
      <c r="E102" s="61"/>
      <c r="F102" s="61">
        <v>0.8</v>
      </c>
      <c r="G102" s="62">
        <f t="shared" si="2"/>
        <v>11793665.249999948</v>
      </c>
      <c r="H102" s="63" t="s">
        <v>50</v>
      </c>
      <c r="I102" s="68">
        <v>6</v>
      </c>
      <c r="J102" s="58">
        <f t="shared" si="3"/>
        <v>43263</v>
      </c>
      <c r="K102" s="65">
        <v>1</v>
      </c>
      <c r="L102" s="65">
        <v>34101</v>
      </c>
      <c r="M102" s="66">
        <v>0.8</v>
      </c>
    </row>
    <row r="103" spans="1:13" s="65" customFormat="1" x14ac:dyDescent="0.2">
      <c r="A103" s="58">
        <v>43263</v>
      </c>
      <c r="B103" s="60" t="s">
        <v>115</v>
      </c>
      <c r="C103" s="60" t="s">
        <v>106</v>
      </c>
      <c r="D103" s="65" t="s">
        <v>107</v>
      </c>
      <c r="E103" s="61"/>
      <c r="F103" s="61">
        <v>754</v>
      </c>
      <c r="G103" s="62">
        <f t="shared" si="2"/>
        <v>11792911.249999948</v>
      </c>
      <c r="H103" s="63" t="s">
        <v>47</v>
      </c>
      <c r="I103" s="68">
        <v>6</v>
      </c>
      <c r="J103" s="58">
        <f t="shared" si="3"/>
        <v>43263</v>
      </c>
      <c r="K103" s="65">
        <v>1</v>
      </c>
      <c r="L103" s="65">
        <v>35501</v>
      </c>
      <c r="M103" s="66">
        <v>754</v>
      </c>
    </row>
    <row r="104" spans="1:13" s="65" customFormat="1" x14ac:dyDescent="0.2">
      <c r="A104" s="58">
        <v>43263</v>
      </c>
      <c r="B104" s="67"/>
      <c r="C104" s="60" t="s">
        <v>48</v>
      </c>
      <c r="D104" s="60" t="s">
        <v>49</v>
      </c>
      <c r="E104" s="61"/>
      <c r="F104" s="61">
        <v>5</v>
      </c>
      <c r="G104" s="62">
        <f t="shared" si="2"/>
        <v>11792906.249999948</v>
      </c>
      <c r="H104" s="63" t="s">
        <v>49</v>
      </c>
      <c r="I104" s="68">
        <v>6</v>
      </c>
      <c r="J104" s="58">
        <f t="shared" si="3"/>
        <v>43263</v>
      </c>
      <c r="K104" s="65">
        <v>1</v>
      </c>
      <c r="L104" s="65">
        <v>34101</v>
      </c>
      <c r="M104" s="66">
        <v>5</v>
      </c>
    </row>
    <row r="105" spans="1:13" s="65" customFormat="1" x14ac:dyDescent="0.2">
      <c r="A105" s="58">
        <v>43263</v>
      </c>
      <c r="B105" s="67"/>
      <c r="C105" s="60" t="s">
        <v>48</v>
      </c>
      <c r="D105" s="60" t="s">
        <v>50</v>
      </c>
      <c r="E105" s="61"/>
      <c r="F105" s="61">
        <v>0.8</v>
      </c>
      <c r="G105" s="62">
        <f t="shared" si="2"/>
        <v>11792905.449999947</v>
      </c>
      <c r="H105" s="63" t="s">
        <v>50</v>
      </c>
      <c r="I105" s="68">
        <v>6</v>
      </c>
      <c r="J105" s="58">
        <f t="shared" si="3"/>
        <v>43263</v>
      </c>
      <c r="K105" s="65">
        <v>1</v>
      </c>
      <c r="L105" s="65">
        <v>34101</v>
      </c>
      <c r="M105" s="66">
        <v>0.8</v>
      </c>
    </row>
    <row r="106" spans="1:13" s="65" customFormat="1" x14ac:dyDescent="0.2">
      <c r="A106" s="58">
        <v>43263</v>
      </c>
      <c r="B106" s="60" t="s">
        <v>116</v>
      </c>
      <c r="C106" s="60" t="s">
        <v>106</v>
      </c>
      <c r="D106" s="65" t="s">
        <v>107</v>
      </c>
      <c r="E106" s="61"/>
      <c r="F106" s="61">
        <v>754</v>
      </c>
      <c r="G106" s="62">
        <f t="shared" si="2"/>
        <v>11792151.449999947</v>
      </c>
      <c r="H106" s="63" t="s">
        <v>47</v>
      </c>
      <c r="I106" s="68">
        <v>6</v>
      </c>
      <c r="J106" s="58">
        <f t="shared" si="3"/>
        <v>43263</v>
      </c>
      <c r="K106" s="65">
        <v>1</v>
      </c>
      <c r="L106" s="65">
        <v>35501</v>
      </c>
      <c r="M106" s="66">
        <v>754</v>
      </c>
    </row>
    <row r="107" spans="1:13" s="65" customFormat="1" x14ac:dyDescent="0.2">
      <c r="A107" s="58">
        <v>43263</v>
      </c>
      <c r="B107" s="67"/>
      <c r="C107" s="60" t="s">
        <v>48</v>
      </c>
      <c r="D107" s="60" t="s">
        <v>49</v>
      </c>
      <c r="E107" s="61"/>
      <c r="F107" s="61">
        <v>5</v>
      </c>
      <c r="G107" s="62">
        <f t="shared" si="2"/>
        <v>11792146.449999947</v>
      </c>
      <c r="H107" s="63" t="s">
        <v>49</v>
      </c>
      <c r="I107" s="68">
        <v>6</v>
      </c>
      <c r="J107" s="58">
        <f t="shared" si="3"/>
        <v>43263</v>
      </c>
      <c r="K107" s="65">
        <v>1</v>
      </c>
      <c r="L107" s="65">
        <v>34101</v>
      </c>
      <c r="M107" s="66">
        <v>5</v>
      </c>
    </row>
    <row r="108" spans="1:13" s="65" customFormat="1" x14ac:dyDescent="0.2">
      <c r="A108" s="58">
        <v>43263</v>
      </c>
      <c r="B108" s="67"/>
      <c r="C108" s="60" t="s">
        <v>48</v>
      </c>
      <c r="D108" s="60" t="s">
        <v>50</v>
      </c>
      <c r="E108" s="61"/>
      <c r="F108" s="61">
        <v>0.8</v>
      </c>
      <c r="G108" s="62">
        <f t="shared" si="2"/>
        <v>11792145.649999946</v>
      </c>
      <c r="H108" s="63" t="s">
        <v>50</v>
      </c>
      <c r="I108" s="68">
        <v>6</v>
      </c>
      <c r="J108" s="58">
        <f t="shared" si="3"/>
        <v>43263</v>
      </c>
      <c r="K108" s="65">
        <v>1</v>
      </c>
      <c r="L108" s="65">
        <v>34101</v>
      </c>
      <c r="M108" s="66">
        <v>0.8</v>
      </c>
    </row>
    <row r="109" spans="1:13" s="65" customFormat="1" x14ac:dyDescent="0.2">
      <c r="A109" s="58">
        <v>43263</v>
      </c>
      <c r="B109" s="60" t="s">
        <v>117</v>
      </c>
      <c r="C109" s="60" t="s">
        <v>106</v>
      </c>
      <c r="D109" s="65" t="s">
        <v>107</v>
      </c>
      <c r="E109" s="61"/>
      <c r="F109" s="61">
        <v>754</v>
      </c>
      <c r="G109" s="62">
        <f t="shared" si="2"/>
        <v>11791391.649999946</v>
      </c>
      <c r="H109" s="63" t="s">
        <v>47</v>
      </c>
      <c r="I109" s="68">
        <v>6</v>
      </c>
      <c r="J109" s="58">
        <f t="shared" si="3"/>
        <v>43263</v>
      </c>
      <c r="K109" s="65">
        <v>1</v>
      </c>
      <c r="L109" s="65">
        <v>35501</v>
      </c>
      <c r="M109" s="66">
        <v>754</v>
      </c>
    </row>
    <row r="110" spans="1:13" s="65" customFormat="1" x14ac:dyDescent="0.2">
      <c r="A110" s="58">
        <v>43263</v>
      </c>
      <c r="B110" s="67"/>
      <c r="C110" s="60" t="s">
        <v>48</v>
      </c>
      <c r="D110" s="60" t="s">
        <v>49</v>
      </c>
      <c r="E110" s="61"/>
      <c r="F110" s="61">
        <v>5</v>
      </c>
      <c r="G110" s="62">
        <f t="shared" si="2"/>
        <v>11791386.649999946</v>
      </c>
      <c r="H110" s="63" t="s">
        <v>49</v>
      </c>
      <c r="I110" s="68">
        <v>6</v>
      </c>
      <c r="J110" s="58">
        <f t="shared" si="3"/>
        <v>43263</v>
      </c>
      <c r="K110" s="65">
        <v>1</v>
      </c>
      <c r="L110" s="65">
        <v>34101</v>
      </c>
      <c r="M110" s="66">
        <v>5</v>
      </c>
    </row>
    <row r="111" spans="1:13" s="65" customFormat="1" x14ac:dyDescent="0.2">
      <c r="A111" s="58">
        <v>43263</v>
      </c>
      <c r="B111" s="67"/>
      <c r="C111" s="60" t="s">
        <v>48</v>
      </c>
      <c r="D111" s="60" t="s">
        <v>50</v>
      </c>
      <c r="E111" s="61"/>
      <c r="F111" s="61">
        <v>0.8</v>
      </c>
      <c r="G111" s="62">
        <f t="shared" si="2"/>
        <v>11791385.849999946</v>
      </c>
      <c r="H111" s="63" t="s">
        <v>50</v>
      </c>
      <c r="I111" s="68">
        <v>6</v>
      </c>
      <c r="J111" s="58">
        <f t="shared" si="3"/>
        <v>43263</v>
      </c>
      <c r="K111" s="65">
        <v>1</v>
      </c>
      <c r="L111" s="65">
        <v>34101</v>
      </c>
      <c r="M111" s="66">
        <v>0.8</v>
      </c>
    </row>
    <row r="112" spans="1:13" s="65" customFormat="1" x14ac:dyDescent="0.2">
      <c r="A112" s="58">
        <v>43263</v>
      </c>
      <c r="B112" s="60" t="s">
        <v>118</v>
      </c>
      <c r="C112" s="60" t="s">
        <v>106</v>
      </c>
      <c r="D112" s="65" t="s">
        <v>107</v>
      </c>
      <c r="E112" s="61"/>
      <c r="F112" s="61">
        <v>754</v>
      </c>
      <c r="G112" s="62">
        <f t="shared" si="2"/>
        <v>11790631.849999946</v>
      </c>
      <c r="H112" s="63" t="s">
        <v>47</v>
      </c>
      <c r="I112" s="68">
        <v>6</v>
      </c>
      <c r="J112" s="58">
        <f t="shared" si="3"/>
        <v>43263</v>
      </c>
      <c r="K112" s="65">
        <v>4</v>
      </c>
      <c r="L112" s="65">
        <v>35501</v>
      </c>
      <c r="M112" s="66">
        <v>754</v>
      </c>
    </row>
    <row r="113" spans="1:13" s="65" customFormat="1" x14ac:dyDescent="0.2">
      <c r="A113" s="58">
        <v>43263</v>
      </c>
      <c r="B113" s="67"/>
      <c r="C113" s="60" t="s">
        <v>48</v>
      </c>
      <c r="D113" s="60" t="s">
        <v>49</v>
      </c>
      <c r="E113" s="61"/>
      <c r="F113" s="61">
        <v>5</v>
      </c>
      <c r="G113" s="62">
        <f t="shared" si="2"/>
        <v>11790626.849999946</v>
      </c>
      <c r="H113" s="63" t="s">
        <v>49</v>
      </c>
      <c r="I113" s="68">
        <v>6</v>
      </c>
      <c r="J113" s="58">
        <f t="shared" si="3"/>
        <v>43263</v>
      </c>
      <c r="K113" s="65">
        <v>1</v>
      </c>
      <c r="L113" s="65">
        <v>34101</v>
      </c>
      <c r="M113" s="66">
        <v>5</v>
      </c>
    </row>
    <row r="114" spans="1:13" s="65" customFormat="1" x14ac:dyDescent="0.2">
      <c r="A114" s="58">
        <v>43263</v>
      </c>
      <c r="B114" s="67"/>
      <c r="C114" s="60" t="s">
        <v>48</v>
      </c>
      <c r="D114" s="60" t="s">
        <v>50</v>
      </c>
      <c r="E114" s="61"/>
      <c r="F114" s="61">
        <v>0.8</v>
      </c>
      <c r="G114" s="62">
        <f t="shared" si="2"/>
        <v>11790626.049999945</v>
      </c>
      <c r="H114" s="63" t="s">
        <v>50</v>
      </c>
      <c r="I114" s="68">
        <v>6</v>
      </c>
      <c r="J114" s="58">
        <f t="shared" si="3"/>
        <v>43263</v>
      </c>
      <c r="K114" s="65">
        <v>1</v>
      </c>
      <c r="L114" s="65">
        <v>34101</v>
      </c>
      <c r="M114" s="66">
        <v>0.8</v>
      </c>
    </row>
    <row r="115" spans="1:13" s="65" customFormat="1" x14ac:dyDescent="0.2">
      <c r="A115" s="58">
        <v>43263</v>
      </c>
      <c r="B115" s="60" t="s">
        <v>119</v>
      </c>
      <c r="C115" s="60" t="s">
        <v>106</v>
      </c>
      <c r="D115" s="65" t="s">
        <v>107</v>
      </c>
      <c r="E115" s="61"/>
      <c r="F115" s="61">
        <v>754</v>
      </c>
      <c r="G115" s="62">
        <f t="shared" si="2"/>
        <v>11789872.049999945</v>
      </c>
      <c r="H115" s="63" t="s">
        <v>47</v>
      </c>
      <c r="I115" s="68">
        <v>6</v>
      </c>
      <c r="J115" s="58">
        <f t="shared" si="3"/>
        <v>43263</v>
      </c>
      <c r="K115" s="65">
        <v>1</v>
      </c>
      <c r="L115" s="65">
        <v>35501</v>
      </c>
      <c r="M115" s="66">
        <v>754</v>
      </c>
    </row>
    <row r="116" spans="1:13" s="65" customFormat="1" x14ac:dyDescent="0.2">
      <c r="A116" s="58">
        <v>43263</v>
      </c>
      <c r="B116" s="67"/>
      <c r="C116" s="60" t="s">
        <v>48</v>
      </c>
      <c r="D116" s="60" t="s">
        <v>49</v>
      </c>
      <c r="E116" s="61"/>
      <c r="F116" s="61">
        <v>5</v>
      </c>
      <c r="G116" s="62">
        <f t="shared" si="2"/>
        <v>11789867.049999945</v>
      </c>
      <c r="H116" s="63" t="s">
        <v>49</v>
      </c>
      <c r="I116" s="68">
        <v>6</v>
      </c>
      <c r="J116" s="58">
        <f t="shared" si="3"/>
        <v>43263</v>
      </c>
      <c r="K116" s="65">
        <v>1</v>
      </c>
      <c r="L116" s="65">
        <v>34101</v>
      </c>
      <c r="M116" s="66">
        <v>5</v>
      </c>
    </row>
    <row r="117" spans="1:13" s="65" customFormat="1" x14ac:dyDescent="0.2">
      <c r="A117" s="58">
        <v>43263</v>
      </c>
      <c r="B117" s="67"/>
      <c r="C117" s="60" t="s">
        <v>48</v>
      </c>
      <c r="D117" s="60" t="s">
        <v>50</v>
      </c>
      <c r="E117" s="61"/>
      <c r="F117" s="61">
        <v>0.8</v>
      </c>
      <c r="G117" s="62">
        <f t="shared" si="2"/>
        <v>11789866.249999944</v>
      </c>
      <c r="H117" s="63" t="s">
        <v>50</v>
      </c>
      <c r="I117" s="68">
        <v>6</v>
      </c>
      <c r="J117" s="58">
        <f t="shared" si="3"/>
        <v>43263</v>
      </c>
      <c r="K117" s="65">
        <v>1</v>
      </c>
      <c r="L117" s="65">
        <v>34101</v>
      </c>
      <c r="M117" s="66">
        <v>0.8</v>
      </c>
    </row>
    <row r="118" spans="1:13" s="65" customFormat="1" x14ac:dyDescent="0.2">
      <c r="A118" s="58">
        <v>43263</v>
      </c>
      <c r="B118" s="60" t="s">
        <v>120</v>
      </c>
      <c r="C118" s="60" t="s">
        <v>106</v>
      </c>
      <c r="D118" s="65" t="s">
        <v>107</v>
      </c>
      <c r="E118" s="61"/>
      <c r="F118" s="61">
        <v>2262</v>
      </c>
      <c r="G118" s="62">
        <f t="shared" si="2"/>
        <v>11787604.249999944</v>
      </c>
      <c r="H118" s="63" t="s">
        <v>47</v>
      </c>
      <c r="I118" s="68">
        <v>6</v>
      </c>
      <c r="J118" s="58">
        <f t="shared" si="3"/>
        <v>43263</v>
      </c>
      <c r="K118" s="65">
        <v>1</v>
      </c>
      <c r="L118" s="65">
        <v>35501</v>
      </c>
      <c r="M118" s="66">
        <v>2262</v>
      </c>
    </row>
    <row r="119" spans="1:13" s="65" customFormat="1" x14ac:dyDescent="0.2">
      <c r="A119" s="58">
        <v>43263</v>
      </c>
      <c r="B119" s="67"/>
      <c r="C119" s="60" t="s">
        <v>48</v>
      </c>
      <c r="D119" s="60" t="s">
        <v>49</v>
      </c>
      <c r="E119" s="61"/>
      <c r="F119" s="61">
        <v>5</v>
      </c>
      <c r="G119" s="62">
        <f t="shared" si="2"/>
        <v>11787599.249999944</v>
      </c>
      <c r="H119" s="63" t="s">
        <v>49</v>
      </c>
      <c r="I119" s="68">
        <v>6</v>
      </c>
      <c r="J119" s="58">
        <f t="shared" si="3"/>
        <v>43263</v>
      </c>
      <c r="K119" s="65">
        <v>1</v>
      </c>
      <c r="L119" s="65">
        <v>34101</v>
      </c>
      <c r="M119" s="66">
        <v>5</v>
      </c>
    </row>
    <row r="120" spans="1:13" s="65" customFormat="1" x14ac:dyDescent="0.2">
      <c r="A120" s="58">
        <v>43263</v>
      </c>
      <c r="B120" s="67"/>
      <c r="C120" s="60" t="s">
        <v>48</v>
      </c>
      <c r="D120" s="60" t="s">
        <v>50</v>
      </c>
      <c r="E120" s="61"/>
      <c r="F120" s="61">
        <v>0.8</v>
      </c>
      <c r="G120" s="62">
        <f t="shared" si="2"/>
        <v>11787598.449999943</v>
      </c>
      <c r="H120" s="63" t="s">
        <v>50</v>
      </c>
      <c r="I120" s="68">
        <v>6</v>
      </c>
      <c r="J120" s="58">
        <f t="shared" si="3"/>
        <v>43263</v>
      </c>
      <c r="K120" s="65">
        <v>1</v>
      </c>
      <c r="L120" s="65">
        <v>34101</v>
      </c>
      <c r="M120" s="66">
        <v>0.8</v>
      </c>
    </row>
    <row r="121" spans="1:13" s="65" customFormat="1" x14ac:dyDescent="0.2">
      <c r="A121" s="58">
        <v>43263</v>
      </c>
      <c r="B121" s="60" t="s">
        <v>121</v>
      </c>
      <c r="C121" s="60" t="s">
        <v>106</v>
      </c>
      <c r="D121" s="65" t="s">
        <v>107</v>
      </c>
      <c r="E121" s="61"/>
      <c r="F121" s="61">
        <v>3978.8</v>
      </c>
      <c r="G121" s="62">
        <f t="shared" si="2"/>
        <v>11783619.649999943</v>
      </c>
      <c r="H121" s="63" t="s">
        <v>47</v>
      </c>
      <c r="I121" s="68">
        <v>6</v>
      </c>
      <c r="J121" s="58">
        <f t="shared" si="3"/>
        <v>43263</v>
      </c>
      <c r="K121" s="65">
        <v>4</v>
      </c>
      <c r="L121" s="65">
        <v>35501</v>
      </c>
      <c r="M121" s="66">
        <v>3978.8</v>
      </c>
    </row>
    <row r="122" spans="1:13" s="65" customFormat="1" x14ac:dyDescent="0.2">
      <c r="A122" s="58">
        <v>43263</v>
      </c>
      <c r="B122" s="67"/>
      <c r="C122" s="60" t="s">
        <v>48</v>
      </c>
      <c r="D122" s="60" t="s">
        <v>49</v>
      </c>
      <c r="E122" s="61"/>
      <c r="F122" s="61">
        <v>5</v>
      </c>
      <c r="G122" s="62">
        <f t="shared" si="2"/>
        <v>11783614.649999943</v>
      </c>
      <c r="H122" s="63" t="s">
        <v>49</v>
      </c>
      <c r="I122" s="68">
        <v>6</v>
      </c>
      <c r="J122" s="58">
        <f t="shared" si="3"/>
        <v>43263</v>
      </c>
      <c r="K122" s="65">
        <v>1</v>
      </c>
      <c r="L122" s="65">
        <v>34101</v>
      </c>
      <c r="M122" s="66">
        <v>5</v>
      </c>
    </row>
    <row r="123" spans="1:13" s="65" customFormat="1" x14ac:dyDescent="0.2">
      <c r="A123" s="58">
        <v>43263</v>
      </c>
      <c r="B123" s="67"/>
      <c r="C123" s="60" t="s">
        <v>48</v>
      </c>
      <c r="D123" s="60" t="s">
        <v>50</v>
      </c>
      <c r="E123" s="61"/>
      <c r="F123" s="61">
        <v>0.8</v>
      </c>
      <c r="G123" s="62">
        <f t="shared" si="2"/>
        <v>11783613.849999942</v>
      </c>
      <c r="H123" s="63" t="s">
        <v>50</v>
      </c>
      <c r="I123" s="68">
        <v>6</v>
      </c>
      <c r="J123" s="58">
        <f t="shared" si="3"/>
        <v>43263</v>
      </c>
      <c r="K123" s="65">
        <v>1</v>
      </c>
      <c r="L123" s="65">
        <v>34101</v>
      </c>
      <c r="M123" s="66">
        <v>0.8</v>
      </c>
    </row>
    <row r="124" spans="1:13" s="65" customFormat="1" x14ac:dyDescent="0.2">
      <c r="A124" s="58">
        <v>43263</v>
      </c>
      <c r="B124" s="60" t="s">
        <v>122</v>
      </c>
      <c r="C124" s="60" t="s">
        <v>106</v>
      </c>
      <c r="D124" s="65" t="s">
        <v>107</v>
      </c>
      <c r="E124" s="61"/>
      <c r="F124" s="61">
        <v>3306</v>
      </c>
      <c r="G124" s="62">
        <f t="shared" si="2"/>
        <v>11780307.849999942</v>
      </c>
      <c r="H124" s="63" t="s">
        <v>47</v>
      </c>
      <c r="I124" s="68">
        <v>6</v>
      </c>
      <c r="J124" s="58">
        <f t="shared" si="3"/>
        <v>43263</v>
      </c>
      <c r="K124" s="65">
        <v>4</v>
      </c>
      <c r="L124" s="65">
        <v>35501</v>
      </c>
      <c r="M124" s="66">
        <v>3306</v>
      </c>
    </row>
    <row r="125" spans="1:13" s="65" customFormat="1" x14ac:dyDescent="0.2">
      <c r="A125" s="58">
        <v>43263</v>
      </c>
      <c r="B125" s="67"/>
      <c r="C125" s="60" t="s">
        <v>48</v>
      </c>
      <c r="D125" s="60" t="s">
        <v>49</v>
      </c>
      <c r="E125" s="61"/>
      <c r="F125" s="61">
        <v>5</v>
      </c>
      <c r="G125" s="62">
        <f t="shared" si="2"/>
        <v>11780302.849999942</v>
      </c>
      <c r="H125" s="63" t="s">
        <v>49</v>
      </c>
      <c r="I125" s="68">
        <v>6</v>
      </c>
      <c r="J125" s="58">
        <f t="shared" si="3"/>
        <v>43263</v>
      </c>
      <c r="K125" s="65">
        <v>1</v>
      </c>
      <c r="L125" s="65">
        <v>34101</v>
      </c>
      <c r="M125" s="66">
        <v>5</v>
      </c>
    </row>
    <row r="126" spans="1:13" s="65" customFormat="1" x14ac:dyDescent="0.2">
      <c r="A126" s="58">
        <v>43263</v>
      </c>
      <c r="B126" s="67"/>
      <c r="C126" s="60" t="s">
        <v>48</v>
      </c>
      <c r="D126" s="60" t="s">
        <v>50</v>
      </c>
      <c r="E126" s="61"/>
      <c r="F126" s="61">
        <v>0.8</v>
      </c>
      <c r="G126" s="62">
        <f t="shared" si="2"/>
        <v>11780302.049999941</v>
      </c>
      <c r="H126" s="63" t="s">
        <v>50</v>
      </c>
      <c r="I126" s="68">
        <v>6</v>
      </c>
      <c r="J126" s="58">
        <f t="shared" si="3"/>
        <v>43263</v>
      </c>
      <c r="K126" s="65">
        <v>1</v>
      </c>
      <c r="L126" s="65">
        <v>34101</v>
      </c>
      <c r="M126" s="66">
        <v>0.8</v>
      </c>
    </row>
    <row r="127" spans="1:13" s="65" customFormat="1" x14ac:dyDescent="0.2">
      <c r="A127" s="58">
        <v>43263</v>
      </c>
      <c r="B127" s="60" t="s">
        <v>123</v>
      </c>
      <c r="C127" s="60" t="s">
        <v>106</v>
      </c>
      <c r="D127" s="65" t="s">
        <v>107</v>
      </c>
      <c r="E127" s="61"/>
      <c r="F127" s="61">
        <v>2018.4</v>
      </c>
      <c r="G127" s="62">
        <f t="shared" si="2"/>
        <v>11778283.649999941</v>
      </c>
      <c r="H127" s="63" t="s">
        <v>47</v>
      </c>
      <c r="I127" s="68">
        <v>6</v>
      </c>
      <c r="J127" s="58">
        <f t="shared" si="3"/>
        <v>43263</v>
      </c>
      <c r="K127" s="65">
        <v>1</v>
      </c>
      <c r="L127" s="65">
        <v>35501</v>
      </c>
      <c r="M127" s="66">
        <v>2018.4</v>
      </c>
    </row>
    <row r="128" spans="1:13" s="65" customFormat="1" x14ac:dyDescent="0.2">
      <c r="A128" s="58">
        <v>43263</v>
      </c>
      <c r="B128" s="67"/>
      <c r="C128" s="60" t="s">
        <v>48</v>
      </c>
      <c r="D128" s="60" t="s">
        <v>49</v>
      </c>
      <c r="E128" s="61"/>
      <c r="F128" s="61">
        <v>5</v>
      </c>
      <c r="G128" s="62">
        <f t="shared" si="2"/>
        <v>11778278.649999941</v>
      </c>
      <c r="H128" s="63" t="s">
        <v>49</v>
      </c>
      <c r="I128" s="68">
        <v>6</v>
      </c>
      <c r="J128" s="58">
        <f t="shared" si="3"/>
        <v>43263</v>
      </c>
      <c r="K128" s="65">
        <v>1</v>
      </c>
      <c r="L128" s="65">
        <v>34101</v>
      </c>
      <c r="M128" s="66">
        <v>5</v>
      </c>
    </row>
    <row r="129" spans="1:13" s="65" customFormat="1" x14ac:dyDescent="0.2">
      <c r="A129" s="58">
        <v>43263</v>
      </c>
      <c r="B129" s="67"/>
      <c r="C129" s="60" t="s">
        <v>48</v>
      </c>
      <c r="D129" s="60" t="s">
        <v>50</v>
      </c>
      <c r="E129" s="61"/>
      <c r="F129" s="61">
        <v>0.8</v>
      </c>
      <c r="G129" s="62">
        <f t="shared" si="2"/>
        <v>11778277.84999994</v>
      </c>
      <c r="H129" s="63" t="s">
        <v>50</v>
      </c>
      <c r="I129" s="68">
        <v>6</v>
      </c>
      <c r="J129" s="58">
        <f t="shared" si="3"/>
        <v>43263</v>
      </c>
      <c r="K129" s="65">
        <v>1</v>
      </c>
      <c r="L129" s="65">
        <v>34101</v>
      </c>
      <c r="M129" s="66">
        <v>0.8</v>
      </c>
    </row>
    <row r="130" spans="1:13" s="65" customFormat="1" x14ac:dyDescent="0.2">
      <c r="A130" s="58">
        <v>43263</v>
      </c>
      <c r="B130" s="60" t="s">
        <v>124</v>
      </c>
      <c r="C130" s="60" t="s">
        <v>106</v>
      </c>
      <c r="D130" s="65" t="s">
        <v>107</v>
      </c>
      <c r="E130" s="61"/>
      <c r="F130" s="61">
        <v>5684</v>
      </c>
      <c r="G130" s="62">
        <f t="shared" si="2"/>
        <v>11772593.84999994</v>
      </c>
      <c r="H130" s="63" t="s">
        <v>47</v>
      </c>
      <c r="I130" s="68">
        <v>6</v>
      </c>
      <c r="J130" s="58">
        <f t="shared" si="3"/>
        <v>43263</v>
      </c>
      <c r="K130" s="65">
        <v>1</v>
      </c>
      <c r="L130" s="65">
        <v>35501</v>
      </c>
      <c r="M130" s="66">
        <v>5684</v>
      </c>
    </row>
    <row r="131" spans="1:13" s="65" customFormat="1" x14ac:dyDescent="0.2">
      <c r="A131" s="58">
        <v>43263</v>
      </c>
      <c r="B131" s="67"/>
      <c r="C131" s="60" t="s">
        <v>48</v>
      </c>
      <c r="D131" s="60" t="s">
        <v>49</v>
      </c>
      <c r="E131" s="61"/>
      <c r="F131" s="61">
        <v>5</v>
      </c>
      <c r="G131" s="62">
        <f t="shared" si="2"/>
        <v>11772588.84999994</v>
      </c>
      <c r="H131" s="63" t="s">
        <v>49</v>
      </c>
      <c r="I131" s="68">
        <v>6</v>
      </c>
      <c r="J131" s="58">
        <f t="shared" si="3"/>
        <v>43263</v>
      </c>
      <c r="K131" s="65">
        <v>1</v>
      </c>
      <c r="L131" s="65">
        <v>34101</v>
      </c>
      <c r="M131" s="66">
        <v>5</v>
      </c>
    </row>
    <row r="132" spans="1:13" s="65" customFormat="1" x14ac:dyDescent="0.2">
      <c r="A132" s="58">
        <v>43263</v>
      </c>
      <c r="B132" s="67"/>
      <c r="C132" s="60" t="s">
        <v>48</v>
      </c>
      <c r="D132" s="60" t="s">
        <v>50</v>
      </c>
      <c r="E132" s="61"/>
      <c r="F132" s="61">
        <v>0.8</v>
      </c>
      <c r="G132" s="62">
        <f t="shared" si="2"/>
        <v>11772588.049999939</v>
      </c>
      <c r="H132" s="63" t="s">
        <v>50</v>
      </c>
      <c r="I132" s="68">
        <v>6</v>
      </c>
      <c r="J132" s="58">
        <f t="shared" si="3"/>
        <v>43263</v>
      </c>
      <c r="K132" s="65">
        <v>1</v>
      </c>
      <c r="L132" s="65">
        <v>34101</v>
      </c>
      <c r="M132" s="66">
        <v>0.8</v>
      </c>
    </row>
    <row r="133" spans="1:13" s="65" customFormat="1" x14ac:dyDescent="0.2">
      <c r="A133" s="58">
        <v>43263</v>
      </c>
      <c r="B133" s="60" t="s">
        <v>125</v>
      </c>
      <c r="C133" s="60" t="s">
        <v>106</v>
      </c>
      <c r="D133" s="65" t="s">
        <v>107</v>
      </c>
      <c r="E133" s="61"/>
      <c r="F133" s="61">
        <v>5486.8</v>
      </c>
      <c r="G133" s="62">
        <f t="shared" si="2"/>
        <v>11767101.249999939</v>
      </c>
      <c r="H133" s="63" t="s">
        <v>47</v>
      </c>
      <c r="I133" s="68">
        <v>6</v>
      </c>
      <c r="J133" s="58">
        <f t="shared" si="3"/>
        <v>43263</v>
      </c>
      <c r="K133" s="65">
        <v>1</v>
      </c>
      <c r="L133" s="65">
        <v>35501</v>
      </c>
      <c r="M133" s="66">
        <v>5486.8</v>
      </c>
    </row>
    <row r="134" spans="1:13" s="65" customFormat="1" x14ac:dyDescent="0.2">
      <c r="A134" s="58">
        <v>43263</v>
      </c>
      <c r="B134" s="67"/>
      <c r="C134" s="60" t="s">
        <v>48</v>
      </c>
      <c r="D134" s="60" t="s">
        <v>49</v>
      </c>
      <c r="E134" s="61"/>
      <c r="F134" s="61">
        <v>5</v>
      </c>
      <c r="G134" s="62">
        <f t="shared" si="2"/>
        <v>11767096.249999939</v>
      </c>
      <c r="H134" s="63" t="s">
        <v>49</v>
      </c>
      <c r="I134" s="68">
        <v>6</v>
      </c>
      <c r="J134" s="58">
        <f t="shared" si="3"/>
        <v>43263</v>
      </c>
      <c r="K134" s="65">
        <v>1</v>
      </c>
      <c r="L134" s="65">
        <v>34101</v>
      </c>
      <c r="M134" s="66">
        <v>5</v>
      </c>
    </row>
    <row r="135" spans="1:13" s="65" customFormat="1" x14ac:dyDescent="0.2">
      <c r="A135" s="58">
        <v>43263</v>
      </c>
      <c r="B135" s="67"/>
      <c r="C135" s="60" t="s">
        <v>48</v>
      </c>
      <c r="D135" s="60" t="s">
        <v>50</v>
      </c>
      <c r="E135" s="61"/>
      <c r="F135" s="61">
        <v>0.8</v>
      </c>
      <c r="G135" s="62">
        <f t="shared" si="2"/>
        <v>11767095.449999938</v>
      </c>
      <c r="H135" s="63" t="s">
        <v>50</v>
      </c>
      <c r="I135" s="68">
        <v>6</v>
      </c>
      <c r="J135" s="58">
        <f t="shared" si="3"/>
        <v>43263</v>
      </c>
      <c r="K135" s="65">
        <v>1</v>
      </c>
      <c r="L135" s="65">
        <v>34101</v>
      </c>
      <c r="M135" s="66">
        <v>0.8</v>
      </c>
    </row>
    <row r="136" spans="1:13" s="65" customFormat="1" x14ac:dyDescent="0.2">
      <c r="A136" s="58">
        <v>43263</v>
      </c>
      <c r="B136" s="60" t="s">
        <v>126</v>
      </c>
      <c r="C136" s="60" t="s">
        <v>106</v>
      </c>
      <c r="D136" s="65" t="s">
        <v>107</v>
      </c>
      <c r="E136" s="61"/>
      <c r="F136" s="61">
        <v>5440.4</v>
      </c>
      <c r="G136" s="62">
        <f t="shared" si="2"/>
        <v>11761655.049999937</v>
      </c>
      <c r="H136" s="63" t="s">
        <v>47</v>
      </c>
      <c r="I136" s="68">
        <v>6</v>
      </c>
      <c r="J136" s="58">
        <f t="shared" si="3"/>
        <v>43263</v>
      </c>
      <c r="K136" s="65">
        <v>1</v>
      </c>
      <c r="L136" s="65">
        <v>35501</v>
      </c>
      <c r="M136" s="66">
        <v>5440.4</v>
      </c>
    </row>
    <row r="137" spans="1:13" s="65" customFormat="1" x14ac:dyDescent="0.2">
      <c r="A137" s="58">
        <v>43263</v>
      </c>
      <c r="B137" s="67"/>
      <c r="C137" s="60" t="s">
        <v>48</v>
      </c>
      <c r="D137" s="60" t="s">
        <v>49</v>
      </c>
      <c r="E137" s="61"/>
      <c r="F137" s="61">
        <v>5</v>
      </c>
      <c r="G137" s="62">
        <f t="shared" si="2"/>
        <v>11761650.049999937</v>
      </c>
      <c r="H137" s="63" t="s">
        <v>49</v>
      </c>
      <c r="I137" s="68">
        <v>6</v>
      </c>
      <c r="J137" s="58">
        <f t="shared" si="3"/>
        <v>43263</v>
      </c>
      <c r="K137" s="65">
        <v>1</v>
      </c>
      <c r="L137" s="65">
        <v>34101</v>
      </c>
      <c r="M137" s="66">
        <v>5</v>
      </c>
    </row>
    <row r="138" spans="1:13" s="65" customFormat="1" x14ac:dyDescent="0.2">
      <c r="A138" s="58">
        <v>43263</v>
      </c>
      <c r="B138" s="67"/>
      <c r="C138" s="60" t="s">
        <v>48</v>
      </c>
      <c r="D138" s="60" t="s">
        <v>50</v>
      </c>
      <c r="E138" s="61"/>
      <c r="F138" s="61">
        <v>0.8</v>
      </c>
      <c r="G138" s="62">
        <f t="shared" si="2"/>
        <v>11761649.249999937</v>
      </c>
      <c r="H138" s="63" t="s">
        <v>50</v>
      </c>
      <c r="I138" s="68">
        <v>6</v>
      </c>
      <c r="J138" s="58">
        <f t="shared" si="3"/>
        <v>43263</v>
      </c>
      <c r="K138" s="65">
        <v>1</v>
      </c>
      <c r="L138" s="65">
        <v>34101</v>
      </c>
      <c r="M138" s="66">
        <v>0.8</v>
      </c>
    </row>
    <row r="139" spans="1:13" s="65" customFormat="1" x14ac:dyDescent="0.2">
      <c r="A139" s="58">
        <v>43263</v>
      </c>
      <c r="B139" s="60" t="s">
        <v>127</v>
      </c>
      <c r="C139" s="60" t="s">
        <v>106</v>
      </c>
      <c r="D139" s="65" t="s">
        <v>107</v>
      </c>
      <c r="E139" s="61"/>
      <c r="F139" s="61">
        <v>2436</v>
      </c>
      <c r="G139" s="62">
        <f t="shared" si="2"/>
        <v>11759213.249999937</v>
      </c>
      <c r="H139" s="63" t="s">
        <v>47</v>
      </c>
      <c r="I139" s="68">
        <v>6</v>
      </c>
      <c r="J139" s="58">
        <f t="shared" si="3"/>
        <v>43263</v>
      </c>
      <c r="K139" s="65">
        <v>1</v>
      </c>
      <c r="L139" s="65">
        <v>35501</v>
      </c>
      <c r="M139" s="66">
        <v>2436</v>
      </c>
    </row>
    <row r="140" spans="1:13" s="65" customFormat="1" x14ac:dyDescent="0.2">
      <c r="A140" s="58">
        <v>43263</v>
      </c>
      <c r="B140" s="67"/>
      <c r="C140" s="60" t="s">
        <v>48</v>
      </c>
      <c r="D140" s="60" t="s">
        <v>49</v>
      </c>
      <c r="E140" s="61"/>
      <c r="F140" s="61">
        <v>5</v>
      </c>
      <c r="G140" s="62">
        <f t="shared" si="2"/>
        <v>11759208.249999937</v>
      </c>
      <c r="H140" s="63" t="s">
        <v>49</v>
      </c>
      <c r="I140" s="68">
        <v>6</v>
      </c>
      <c r="J140" s="58">
        <f t="shared" si="3"/>
        <v>43263</v>
      </c>
      <c r="K140" s="65">
        <v>1</v>
      </c>
      <c r="L140" s="65">
        <v>34101</v>
      </c>
      <c r="M140" s="66">
        <v>5</v>
      </c>
    </row>
    <row r="141" spans="1:13" s="65" customFormat="1" x14ac:dyDescent="0.2">
      <c r="A141" s="58">
        <v>43263</v>
      </c>
      <c r="B141" s="67"/>
      <c r="C141" s="60" t="s">
        <v>48</v>
      </c>
      <c r="D141" s="60" t="s">
        <v>50</v>
      </c>
      <c r="E141" s="61"/>
      <c r="F141" s="61">
        <v>0.8</v>
      </c>
      <c r="G141" s="62">
        <f t="shared" si="2"/>
        <v>11759207.449999936</v>
      </c>
      <c r="H141" s="63" t="s">
        <v>50</v>
      </c>
      <c r="I141" s="68">
        <v>6</v>
      </c>
      <c r="J141" s="58">
        <f t="shared" si="3"/>
        <v>43263</v>
      </c>
      <c r="K141" s="65">
        <v>1</v>
      </c>
      <c r="L141" s="65">
        <v>34101</v>
      </c>
      <c r="M141" s="66">
        <v>0.8</v>
      </c>
    </row>
    <row r="142" spans="1:13" s="65" customFormat="1" x14ac:dyDescent="0.2">
      <c r="A142" s="58">
        <v>43263</v>
      </c>
      <c r="B142" s="60" t="s">
        <v>128</v>
      </c>
      <c r="C142" s="60" t="s">
        <v>106</v>
      </c>
      <c r="D142" s="65" t="s">
        <v>107</v>
      </c>
      <c r="E142" s="61"/>
      <c r="F142" s="61">
        <v>4495</v>
      </c>
      <c r="G142" s="62">
        <f t="shared" si="2"/>
        <v>11754712.449999936</v>
      </c>
      <c r="H142" s="63" t="s">
        <v>47</v>
      </c>
      <c r="I142" s="68">
        <v>6</v>
      </c>
      <c r="J142" s="58">
        <f t="shared" si="3"/>
        <v>43263</v>
      </c>
      <c r="K142" s="65">
        <v>4</v>
      </c>
      <c r="L142" s="65">
        <v>35501</v>
      </c>
      <c r="M142" s="66">
        <v>4495</v>
      </c>
    </row>
    <row r="143" spans="1:13" s="65" customFormat="1" x14ac:dyDescent="0.2">
      <c r="A143" s="58">
        <v>43263</v>
      </c>
      <c r="B143" s="67"/>
      <c r="C143" s="60" t="s">
        <v>48</v>
      </c>
      <c r="D143" s="60" t="s">
        <v>49</v>
      </c>
      <c r="E143" s="61"/>
      <c r="F143" s="61">
        <v>5</v>
      </c>
      <c r="G143" s="62">
        <f t="shared" si="2"/>
        <v>11754707.449999936</v>
      </c>
      <c r="H143" s="63" t="s">
        <v>49</v>
      </c>
      <c r="I143" s="68">
        <v>6</v>
      </c>
      <c r="J143" s="58">
        <f t="shared" si="3"/>
        <v>43263</v>
      </c>
      <c r="K143" s="65">
        <v>1</v>
      </c>
      <c r="L143" s="65">
        <v>34101</v>
      </c>
      <c r="M143" s="66">
        <v>5</v>
      </c>
    </row>
    <row r="144" spans="1:13" s="65" customFormat="1" x14ac:dyDescent="0.2">
      <c r="A144" s="58">
        <v>43263</v>
      </c>
      <c r="B144" s="67"/>
      <c r="C144" s="60" t="s">
        <v>48</v>
      </c>
      <c r="D144" s="60" t="s">
        <v>50</v>
      </c>
      <c r="E144" s="61"/>
      <c r="F144" s="61">
        <v>0.8</v>
      </c>
      <c r="G144" s="62">
        <f t="shared" si="2"/>
        <v>11754706.649999935</v>
      </c>
      <c r="H144" s="63" t="s">
        <v>50</v>
      </c>
      <c r="I144" s="68">
        <v>6</v>
      </c>
      <c r="J144" s="58">
        <f t="shared" si="3"/>
        <v>43263</v>
      </c>
      <c r="K144" s="65">
        <v>1</v>
      </c>
      <c r="L144" s="65">
        <v>34101</v>
      </c>
      <c r="M144" s="66">
        <v>0.8</v>
      </c>
    </row>
    <row r="145" spans="1:13" s="65" customFormat="1" x14ac:dyDescent="0.2">
      <c r="A145" s="58">
        <v>43263</v>
      </c>
      <c r="B145" s="60" t="s">
        <v>129</v>
      </c>
      <c r="C145" s="60" t="s">
        <v>106</v>
      </c>
      <c r="D145" s="65" t="s">
        <v>107</v>
      </c>
      <c r="E145" s="61"/>
      <c r="F145" s="61">
        <v>6136.4</v>
      </c>
      <c r="G145" s="62">
        <f t="shared" si="2"/>
        <v>11748570.249999935</v>
      </c>
      <c r="H145" s="63" t="s">
        <v>47</v>
      </c>
      <c r="I145" s="68">
        <v>6</v>
      </c>
      <c r="J145" s="58">
        <f t="shared" si="3"/>
        <v>43263</v>
      </c>
      <c r="K145" s="65">
        <v>1</v>
      </c>
      <c r="L145" s="65">
        <v>35501</v>
      </c>
      <c r="M145" s="66">
        <v>6136.4</v>
      </c>
    </row>
    <row r="146" spans="1:13" s="65" customFormat="1" x14ac:dyDescent="0.2">
      <c r="A146" s="58">
        <v>43263</v>
      </c>
      <c r="B146" s="67"/>
      <c r="C146" s="60" t="s">
        <v>48</v>
      </c>
      <c r="D146" s="60" t="s">
        <v>49</v>
      </c>
      <c r="E146" s="61"/>
      <c r="F146" s="61">
        <v>5</v>
      </c>
      <c r="G146" s="62">
        <f t="shared" si="2"/>
        <v>11748565.249999935</v>
      </c>
      <c r="H146" s="63" t="s">
        <v>49</v>
      </c>
      <c r="I146" s="68">
        <v>6</v>
      </c>
      <c r="J146" s="58">
        <f t="shared" si="3"/>
        <v>43263</v>
      </c>
      <c r="K146" s="65">
        <v>1</v>
      </c>
      <c r="L146" s="65">
        <v>34101</v>
      </c>
      <c r="M146" s="66">
        <v>5</v>
      </c>
    </row>
    <row r="147" spans="1:13" s="65" customFormat="1" x14ac:dyDescent="0.2">
      <c r="A147" s="58">
        <v>43263</v>
      </c>
      <c r="B147" s="67"/>
      <c r="C147" s="60" t="s">
        <v>48</v>
      </c>
      <c r="D147" s="60" t="s">
        <v>50</v>
      </c>
      <c r="E147" s="61"/>
      <c r="F147" s="61">
        <v>0.8</v>
      </c>
      <c r="G147" s="62">
        <f t="shared" ref="G147:G210" si="4">G146+E147-F147</f>
        <v>11748564.449999934</v>
      </c>
      <c r="H147" s="63" t="s">
        <v>50</v>
      </c>
      <c r="I147" s="68">
        <v>6</v>
      </c>
      <c r="J147" s="58">
        <f t="shared" si="3"/>
        <v>43263</v>
      </c>
      <c r="K147" s="65">
        <v>1</v>
      </c>
      <c r="L147" s="65">
        <v>34101</v>
      </c>
      <c r="M147" s="66">
        <v>0.8</v>
      </c>
    </row>
    <row r="148" spans="1:13" s="65" customFormat="1" x14ac:dyDescent="0.2">
      <c r="A148" s="58">
        <v>43263</v>
      </c>
      <c r="B148" s="60" t="s">
        <v>130</v>
      </c>
      <c r="C148" s="60" t="s">
        <v>106</v>
      </c>
      <c r="D148" s="65" t="s">
        <v>107</v>
      </c>
      <c r="E148" s="61"/>
      <c r="F148" s="61">
        <v>6267.48</v>
      </c>
      <c r="G148" s="62">
        <f t="shared" si="4"/>
        <v>11742296.969999934</v>
      </c>
      <c r="H148" s="63" t="s">
        <v>47</v>
      </c>
      <c r="I148" s="68">
        <v>6</v>
      </c>
      <c r="J148" s="58">
        <f t="shared" si="3"/>
        <v>43263</v>
      </c>
      <c r="K148" s="65">
        <v>1</v>
      </c>
      <c r="L148" s="65">
        <v>35501</v>
      </c>
      <c r="M148" s="66">
        <v>6267.48</v>
      </c>
    </row>
    <row r="149" spans="1:13" s="65" customFormat="1" x14ac:dyDescent="0.2">
      <c r="A149" s="58">
        <v>43263</v>
      </c>
      <c r="B149" s="67"/>
      <c r="C149" s="60" t="s">
        <v>48</v>
      </c>
      <c r="D149" s="60" t="s">
        <v>49</v>
      </c>
      <c r="E149" s="61"/>
      <c r="F149" s="61">
        <v>5</v>
      </c>
      <c r="G149" s="62">
        <f t="shared" si="4"/>
        <v>11742291.969999934</v>
      </c>
      <c r="H149" s="63" t="s">
        <v>49</v>
      </c>
      <c r="I149" s="68">
        <v>6</v>
      </c>
      <c r="J149" s="58">
        <f t="shared" si="3"/>
        <v>43263</v>
      </c>
      <c r="K149" s="65">
        <v>1</v>
      </c>
      <c r="L149" s="65">
        <v>34101</v>
      </c>
      <c r="M149" s="66">
        <v>5</v>
      </c>
    </row>
    <row r="150" spans="1:13" s="65" customFormat="1" x14ac:dyDescent="0.2">
      <c r="A150" s="58">
        <v>43263</v>
      </c>
      <c r="B150" s="67"/>
      <c r="C150" s="60" t="s">
        <v>48</v>
      </c>
      <c r="D150" s="60" t="s">
        <v>50</v>
      </c>
      <c r="E150" s="61"/>
      <c r="F150" s="61">
        <v>0.8</v>
      </c>
      <c r="G150" s="62">
        <f t="shared" si="4"/>
        <v>11742291.169999933</v>
      </c>
      <c r="H150" s="63" t="s">
        <v>50</v>
      </c>
      <c r="I150" s="68">
        <v>6</v>
      </c>
      <c r="J150" s="58">
        <f t="shared" si="3"/>
        <v>43263</v>
      </c>
      <c r="K150" s="65">
        <v>1</v>
      </c>
      <c r="L150" s="65">
        <v>34101</v>
      </c>
      <c r="M150" s="66">
        <v>0.8</v>
      </c>
    </row>
    <row r="151" spans="1:13" s="65" customFormat="1" x14ac:dyDescent="0.2">
      <c r="A151" s="58">
        <v>43263</v>
      </c>
      <c r="B151" s="60" t="s">
        <v>131</v>
      </c>
      <c r="C151" s="60" t="s">
        <v>106</v>
      </c>
      <c r="D151" s="65" t="s">
        <v>107</v>
      </c>
      <c r="E151" s="61"/>
      <c r="F151" s="61">
        <v>3132</v>
      </c>
      <c r="G151" s="62">
        <f t="shared" si="4"/>
        <v>11739159.169999933</v>
      </c>
      <c r="H151" s="63" t="s">
        <v>47</v>
      </c>
      <c r="I151" s="68">
        <v>6</v>
      </c>
      <c r="J151" s="58">
        <f t="shared" si="3"/>
        <v>43263</v>
      </c>
      <c r="K151" s="65">
        <v>1</v>
      </c>
      <c r="L151" s="65">
        <v>35501</v>
      </c>
      <c r="M151" s="66">
        <v>3132</v>
      </c>
    </row>
    <row r="152" spans="1:13" s="65" customFormat="1" x14ac:dyDescent="0.2">
      <c r="A152" s="58">
        <v>43263</v>
      </c>
      <c r="B152" s="67"/>
      <c r="C152" s="60" t="s">
        <v>48</v>
      </c>
      <c r="D152" s="60" t="s">
        <v>49</v>
      </c>
      <c r="E152" s="61"/>
      <c r="F152" s="61">
        <v>5</v>
      </c>
      <c r="G152" s="62">
        <f t="shared" si="4"/>
        <v>11739154.169999933</v>
      </c>
      <c r="H152" s="63" t="s">
        <v>49</v>
      </c>
      <c r="I152" s="68">
        <v>6</v>
      </c>
      <c r="J152" s="58">
        <f t="shared" si="3"/>
        <v>43263</v>
      </c>
      <c r="K152" s="65">
        <v>1</v>
      </c>
      <c r="L152" s="65">
        <v>34101</v>
      </c>
      <c r="M152" s="66">
        <v>5</v>
      </c>
    </row>
    <row r="153" spans="1:13" s="65" customFormat="1" x14ac:dyDescent="0.2">
      <c r="A153" s="58">
        <v>43263</v>
      </c>
      <c r="B153" s="67"/>
      <c r="C153" s="60" t="s">
        <v>48</v>
      </c>
      <c r="D153" s="60" t="s">
        <v>50</v>
      </c>
      <c r="E153" s="61"/>
      <c r="F153" s="61">
        <v>0.8</v>
      </c>
      <c r="G153" s="62">
        <f t="shared" si="4"/>
        <v>11739153.369999932</v>
      </c>
      <c r="H153" s="63" t="s">
        <v>50</v>
      </c>
      <c r="I153" s="68">
        <v>6</v>
      </c>
      <c r="J153" s="58">
        <f t="shared" si="3"/>
        <v>43263</v>
      </c>
      <c r="K153" s="65">
        <v>1</v>
      </c>
      <c r="L153" s="65">
        <v>34101</v>
      </c>
      <c r="M153" s="66">
        <v>0.8</v>
      </c>
    </row>
    <row r="154" spans="1:13" s="65" customFormat="1" x14ac:dyDescent="0.2">
      <c r="A154" s="58">
        <v>43263</v>
      </c>
      <c r="B154" s="60" t="s">
        <v>132</v>
      </c>
      <c r="C154" s="60" t="s">
        <v>106</v>
      </c>
      <c r="D154" s="65" t="s">
        <v>107</v>
      </c>
      <c r="E154" s="61"/>
      <c r="F154" s="61">
        <v>2296.8000000000002</v>
      </c>
      <c r="G154" s="62">
        <f t="shared" si="4"/>
        <v>11736856.569999931</v>
      </c>
      <c r="H154" s="63" t="s">
        <v>47</v>
      </c>
      <c r="I154" s="68">
        <v>6</v>
      </c>
      <c r="J154" s="58">
        <f t="shared" si="3"/>
        <v>43263</v>
      </c>
      <c r="K154" s="65">
        <v>1</v>
      </c>
      <c r="L154" s="65">
        <v>35501</v>
      </c>
      <c r="M154" s="66">
        <v>2296.8000000000002</v>
      </c>
    </row>
    <row r="155" spans="1:13" s="65" customFormat="1" x14ac:dyDescent="0.2">
      <c r="A155" s="58">
        <v>43263</v>
      </c>
      <c r="B155" s="67"/>
      <c r="C155" s="60" t="s">
        <v>48</v>
      </c>
      <c r="D155" s="60" t="s">
        <v>49</v>
      </c>
      <c r="E155" s="61"/>
      <c r="F155" s="61">
        <v>5</v>
      </c>
      <c r="G155" s="62">
        <f t="shared" si="4"/>
        <v>11736851.569999931</v>
      </c>
      <c r="H155" s="63" t="s">
        <v>49</v>
      </c>
      <c r="I155" s="68">
        <v>6</v>
      </c>
      <c r="J155" s="58">
        <f t="shared" si="3"/>
        <v>43263</v>
      </c>
      <c r="K155" s="65">
        <v>1</v>
      </c>
      <c r="L155" s="65">
        <v>34101</v>
      </c>
      <c r="M155" s="66">
        <v>5</v>
      </c>
    </row>
    <row r="156" spans="1:13" s="65" customFormat="1" x14ac:dyDescent="0.2">
      <c r="A156" s="58">
        <v>43263</v>
      </c>
      <c r="B156" s="67"/>
      <c r="C156" s="60" t="s">
        <v>48</v>
      </c>
      <c r="D156" s="60" t="s">
        <v>50</v>
      </c>
      <c r="E156" s="61"/>
      <c r="F156" s="61">
        <v>0.8</v>
      </c>
      <c r="G156" s="62">
        <f t="shared" si="4"/>
        <v>11736850.769999931</v>
      </c>
      <c r="H156" s="63" t="s">
        <v>50</v>
      </c>
      <c r="I156" s="68">
        <v>6</v>
      </c>
      <c r="J156" s="58">
        <f t="shared" si="3"/>
        <v>43263</v>
      </c>
      <c r="K156" s="65">
        <v>1</v>
      </c>
      <c r="L156" s="65">
        <v>34101</v>
      </c>
      <c r="M156" s="66">
        <v>0.8</v>
      </c>
    </row>
    <row r="157" spans="1:13" s="65" customFormat="1" x14ac:dyDescent="0.2">
      <c r="A157" s="58">
        <v>43263</v>
      </c>
      <c r="B157" s="60" t="s">
        <v>133</v>
      </c>
      <c r="C157" s="60" t="s">
        <v>106</v>
      </c>
      <c r="D157" s="65" t="s">
        <v>107</v>
      </c>
      <c r="E157" s="61"/>
      <c r="F157" s="61">
        <v>8224.4</v>
      </c>
      <c r="G157" s="62">
        <f t="shared" si="4"/>
        <v>11728626.36999993</v>
      </c>
      <c r="H157" s="63" t="s">
        <v>47</v>
      </c>
      <c r="I157" s="68">
        <v>6</v>
      </c>
      <c r="J157" s="58">
        <f t="shared" si="3"/>
        <v>43263</v>
      </c>
      <c r="K157" s="65">
        <v>1</v>
      </c>
      <c r="L157" s="65">
        <v>35501</v>
      </c>
      <c r="M157" s="66">
        <v>8224.4</v>
      </c>
    </row>
    <row r="158" spans="1:13" s="65" customFormat="1" x14ac:dyDescent="0.2">
      <c r="A158" s="58">
        <v>43263</v>
      </c>
      <c r="B158" s="67"/>
      <c r="C158" s="60" t="s">
        <v>48</v>
      </c>
      <c r="D158" s="60" t="s">
        <v>49</v>
      </c>
      <c r="E158" s="61"/>
      <c r="F158" s="61">
        <v>5</v>
      </c>
      <c r="G158" s="62">
        <f t="shared" si="4"/>
        <v>11728621.36999993</v>
      </c>
      <c r="H158" s="63" t="s">
        <v>49</v>
      </c>
      <c r="I158" s="68">
        <v>6</v>
      </c>
      <c r="J158" s="58">
        <f t="shared" si="3"/>
        <v>43263</v>
      </c>
      <c r="K158" s="65">
        <v>1</v>
      </c>
      <c r="L158" s="65">
        <v>34101</v>
      </c>
      <c r="M158" s="66">
        <v>5</v>
      </c>
    </row>
    <row r="159" spans="1:13" s="65" customFormat="1" x14ac:dyDescent="0.2">
      <c r="A159" s="58">
        <v>43263</v>
      </c>
      <c r="B159" s="67"/>
      <c r="C159" s="60" t="s">
        <v>48</v>
      </c>
      <c r="D159" s="60" t="s">
        <v>50</v>
      </c>
      <c r="E159" s="61"/>
      <c r="F159" s="61">
        <v>0.8</v>
      </c>
      <c r="G159" s="62">
        <f t="shared" si="4"/>
        <v>11728620.56999993</v>
      </c>
      <c r="H159" s="63" t="s">
        <v>50</v>
      </c>
      <c r="I159" s="68">
        <v>6</v>
      </c>
      <c r="J159" s="58">
        <f t="shared" ref="J159:J229" si="5">A159</f>
        <v>43263</v>
      </c>
      <c r="K159" s="65">
        <v>1</v>
      </c>
      <c r="L159" s="65">
        <v>34101</v>
      </c>
      <c r="M159" s="66">
        <v>0.8</v>
      </c>
    </row>
    <row r="160" spans="1:13" s="65" customFormat="1" x14ac:dyDescent="0.2">
      <c r="A160" s="58">
        <v>43263</v>
      </c>
      <c r="B160" s="60" t="s">
        <v>134</v>
      </c>
      <c r="C160" s="60" t="s">
        <v>106</v>
      </c>
      <c r="D160" s="65" t="s">
        <v>107</v>
      </c>
      <c r="E160" s="61"/>
      <c r="F160" s="61">
        <v>1438.4</v>
      </c>
      <c r="G160" s="62">
        <f t="shared" si="4"/>
        <v>11727182.169999929</v>
      </c>
      <c r="H160" s="63" t="s">
        <v>47</v>
      </c>
      <c r="I160" s="68">
        <v>6</v>
      </c>
      <c r="J160" s="58">
        <f t="shared" si="5"/>
        <v>43263</v>
      </c>
      <c r="K160" s="65">
        <v>1</v>
      </c>
      <c r="L160" s="65">
        <v>35501</v>
      </c>
      <c r="M160" s="66">
        <v>1438.4</v>
      </c>
    </row>
    <row r="161" spans="1:13" s="65" customFormat="1" x14ac:dyDescent="0.2">
      <c r="A161" s="58">
        <v>43263</v>
      </c>
      <c r="B161" s="67"/>
      <c r="C161" s="60" t="s">
        <v>48</v>
      </c>
      <c r="D161" s="60" t="s">
        <v>49</v>
      </c>
      <c r="E161" s="61"/>
      <c r="F161" s="61">
        <v>5</v>
      </c>
      <c r="G161" s="62">
        <f t="shared" si="4"/>
        <v>11727177.169999929</v>
      </c>
      <c r="H161" s="63" t="s">
        <v>49</v>
      </c>
      <c r="I161" s="68">
        <v>6</v>
      </c>
      <c r="J161" s="58">
        <f t="shared" si="5"/>
        <v>43263</v>
      </c>
      <c r="K161" s="65">
        <v>1</v>
      </c>
      <c r="L161" s="65">
        <v>34101</v>
      </c>
      <c r="M161" s="66">
        <v>5</v>
      </c>
    </row>
    <row r="162" spans="1:13" s="65" customFormat="1" x14ac:dyDescent="0.2">
      <c r="A162" s="58">
        <v>43263</v>
      </c>
      <c r="B162" s="67"/>
      <c r="C162" s="60" t="s">
        <v>48</v>
      </c>
      <c r="D162" s="60" t="s">
        <v>50</v>
      </c>
      <c r="E162" s="61"/>
      <c r="F162" s="61">
        <v>0.8</v>
      </c>
      <c r="G162" s="62">
        <f t="shared" si="4"/>
        <v>11727176.369999928</v>
      </c>
      <c r="H162" s="63" t="s">
        <v>50</v>
      </c>
      <c r="I162" s="68">
        <v>6</v>
      </c>
      <c r="J162" s="58">
        <f t="shared" si="5"/>
        <v>43263</v>
      </c>
      <c r="K162" s="65">
        <v>1</v>
      </c>
      <c r="L162" s="65">
        <v>34101</v>
      </c>
      <c r="M162" s="66">
        <v>0.8</v>
      </c>
    </row>
    <row r="163" spans="1:13" s="65" customFormat="1" x14ac:dyDescent="0.2">
      <c r="A163" s="58">
        <v>43263</v>
      </c>
      <c r="B163" s="60" t="s">
        <v>135</v>
      </c>
      <c r="C163" s="60" t="s">
        <v>106</v>
      </c>
      <c r="D163" s="65" t="s">
        <v>107</v>
      </c>
      <c r="E163" s="61"/>
      <c r="F163" s="61">
        <v>2586.8000000000002</v>
      </c>
      <c r="G163" s="62">
        <f t="shared" si="4"/>
        <v>11724589.569999928</v>
      </c>
      <c r="H163" s="63" t="s">
        <v>47</v>
      </c>
      <c r="I163" s="68">
        <v>6</v>
      </c>
      <c r="J163" s="58">
        <f t="shared" si="5"/>
        <v>43263</v>
      </c>
      <c r="K163" s="65">
        <v>1</v>
      </c>
      <c r="L163" s="65">
        <v>35501</v>
      </c>
      <c r="M163" s="66">
        <v>2586.8000000000002</v>
      </c>
    </row>
    <row r="164" spans="1:13" s="65" customFormat="1" x14ac:dyDescent="0.2">
      <c r="A164" s="58">
        <v>43263</v>
      </c>
      <c r="B164" s="67"/>
      <c r="C164" s="60" t="s">
        <v>48</v>
      </c>
      <c r="D164" s="60" t="s">
        <v>49</v>
      </c>
      <c r="E164" s="61"/>
      <c r="F164" s="61">
        <v>5</v>
      </c>
      <c r="G164" s="62">
        <f t="shared" si="4"/>
        <v>11724584.569999928</v>
      </c>
      <c r="H164" s="63" t="s">
        <v>49</v>
      </c>
      <c r="I164" s="68">
        <v>6</v>
      </c>
      <c r="J164" s="58">
        <f t="shared" si="5"/>
        <v>43263</v>
      </c>
      <c r="K164" s="65">
        <v>1</v>
      </c>
      <c r="L164" s="65">
        <v>34101</v>
      </c>
      <c r="M164" s="66">
        <v>5</v>
      </c>
    </row>
    <row r="165" spans="1:13" s="65" customFormat="1" x14ac:dyDescent="0.2">
      <c r="A165" s="58">
        <v>43263</v>
      </c>
      <c r="B165" s="67"/>
      <c r="C165" s="60" t="s">
        <v>48</v>
      </c>
      <c r="D165" s="60" t="s">
        <v>50</v>
      </c>
      <c r="E165" s="61"/>
      <c r="F165" s="61">
        <v>0.8</v>
      </c>
      <c r="G165" s="62">
        <f t="shared" si="4"/>
        <v>11724583.769999927</v>
      </c>
      <c r="H165" s="63" t="s">
        <v>50</v>
      </c>
      <c r="I165" s="68">
        <v>6</v>
      </c>
      <c r="J165" s="58">
        <f t="shared" si="5"/>
        <v>43263</v>
      </c>
      <c r="K165" s="65">
        <v>1</v>
      </c>
      <c r="L165" s="65">
        <v>34101</v>
      </c>
      <c r="M165" s="66">
        <v>0.8</v>
      </c>
    </row>
    <row r="166" spans="1:13" s="65" customFormat="1" x14ac:dyDescent="0.2">
      <c r="A166" s="58">
        <v>43263</v>
      </c>
      <c r="B166" s="60" t="s">
        <v>136</v>
      </c>
      <c r="C166" s="60" t="s">
        <v>106</v>
      </c>
      <c r="D166" s="65" t="s">
        <v>107</v>
      </c>
      <c r="E166" s="61"/>
      <c r="F166" s="61">
        <v>1566</v>
      </c>
      <c r="G166" s="62">
        <f t="shared" si="4"/>
        <v>11723017.769999927</v>
      </c>
      <c r="H166" s="63" t="s">
        <v>47</v>
      </c>
      <c r="I166" s="68">
        <v>6</v>
      </c>
      <c r="J166" s="58">
        <f t="shared" si="5"/>
        <v>43263</v>
      </c>
      <c r="K166" s="65">
        <v>1</v>
      </c>
      <c r="L166" s="65">
        <v>35501</v>
      </c>
      <c r="M166" s="66">
        <v>1566</v>
      </c>
    </row>
    <row r="167" spans="1:13" s="65" customFormat="1" x14ac:dyDescent="0.2">
      <c r="A167" s="58">
        <v>43263</v>
      </c>
      <c r="B167" s="67"/>
      <c r="C167" s="60" t="s">
        <v>48</v>
      </c>
      <c r="D167" s="60" t="s">
        <v>49</v>
      </c>
      <c r="E167" s="61"/>
      <c r="F167" s="61">
        <v>5</v>
      </c>
      <c r="G167" s="62">
        <f t="shared" si="4"/>
        <v>11723012.769999927</v>
      </c>
      <c r="H167" s="63" t="s">
        <v>49</v>
      </c>
      <c r="I167" s="68">
        <v>6</v>
      </c>
      <c r="J167" s="58">
        <f t="shared" si="5"/>
        <v>43263</v>
      </c>
      <c r="K167" s="65">
        <v>1</v>
      </c>
      <c r="L167" s="65">
        <v>34101</v>
      </c>
      <c r="M167" s="66">
        <v>5</v>
      </c>
    </row>
    <row r="168" spans="1:13" s="65" customFormat="1" x14ac:dyDescent="0.2">
      <c r="A168" s="58">
        <v>43263</v>
      </c>
      <c r="B168" s="67"/>
      <c r="C168" s="60" t="s">
        <v>48</v>
      </c>
      <c r="D168" s="60" t="s">
        <v>50</v>
      </c>
      <c r="E168" s="61"/>
      <c r="F168" s="61">
        <v>0.8</v>
      </c>
      <c r="G168" s="62">
        <f t="shared" si="4"/>
        <v>11723011.969999926</v>
      </c>
      <c r="H168" s="63" t="s">
        <v>50</v>
      </c>
      <c r="I168" s="68">
        <v>6</v>
      </c>
      <c r="J168" s="58">
        <f t="shared" si="5"/>
        <v>43263</v>
      </c>
      <c r="K168" s="65">
        <v>1</v>
      </c>
      <c r="L168" s="65">
        <v>34101</v>
      </c>
      <c r="M168" s="66">
        <v>0.8</v>
      </c>
    </row>
    <row r="169" spans="1:13" s="65" customFormat="1" x14ac:dyDescent="0.2">
      <c r="A169" s="58">
        <v>43263</v>
      </c>
      <c r="B169" s="67" t="s">
        <v>137</v>
      </c>
      <c r="C169" s="60" t="s">
        <v>60</v>
      </c>
      <c r="D169" s="60" t="s">
        <v>138</v>
      </c>
      <c r="E169" s="61"/>
      <c r="F169" s="61">
        <v>1629</v>
      </c>
      <c r="G169" s="62">
        <f t="shared" si="4"/>
        <v>11721382.969999926</v>
      </c>
      <c r="H169" s="63" t="s">
        <v>33</v>
      </c>
      <c r="I169" s="68">
        <v>6</v>
      </c>
      <c r="J169" s="58">
        <f t="shared" si="5"/>
        <v>43263</v>
      </c>
      <c r="K169" s="65">
        <v>2</v>
      </c>
      <c r="L169" s="65">
        <v>35501</v>
      </c>
      <c r="M169" s="66">
        <v>806.56</v>
      </c>
    </row>
    <row r="170" spans="1:13" s="65" customFormat="1" x14ac:dyDescent="0.2">
      <c r="A170" s="58"/>
      <c r="B170" s="67"/>
      <c r="C170" s="60"/>
      <c r="D170" s="69"/>
      <c r="E170" s="61"/>
      <c r="F170" s="61"/>
      <c r="G170" s="62"/>
      <c r="H170" s="63"/>
      <c r="I170" s="68">
        <v>6</v>
      </c>
      <c r="J170" s="58"/>
      <c r="K170" s="65">
        <v>2</v>
      </c>
      <c r="L170" s="65">
        <v>29601</v>
      </c>
      <c r="M170" s="66">
        <v>822.44</v>
      </c>
    </row>
    <row r="171" spans="1:13" s="65" customFormat="1" x14ac:dyDescent="0.2">
      <c r="A171" s="58">
        <v>43264</v>
      </c>
      <c r="B171" s="60" t="s">
        <v>139</v>
      </c>
      <c r="C171" s="60" t="s">
        <v>106</v>
      </c>
      <c r="D171" s="65" t="s">
        <v>107</v>
      </c>
      <c r="E171" s="61"/>
      <c r="F171" s="61">
        <v>754</v>
      </c>
      <c r="G171" s="62">
        <f>G169+E171-F171</f>
        <v>11720628.969999926</v>
      </c>
      <c r="H171" s="63" t="s">
        <v>47</v>
      </c>
      <c r="I171" s="68">
        <v>6</v>
      </c>
      <c r="J171" s="58">
        <f t="shared" si="5"/>
        <v>43264</v>
      </c>
      <c r="K171" s="65">
        <v>4</v>
      </c>
      <c r="L171" s="65">
        <v>35501</v>
      </c>
      <c r="M171" s="66">
        <v>754</v>
      </c>
    </row>
    <row r="172" spans="1:13" s="65" customFormat="1" x14ac:dyDescent="0.2">
      <c r="A172" s="58">
        <v>43264</v>
      </c>
      <c r="B172" s="67"/>
      <c r="C172" s="60" t="s">
        <v>48</v>
      </c>
      <c r="D172" s="60" t="s">
        <v>49</v>
      </c>
      <c r="E172" s="61"/>
      <c r="F172" s="61">
        <v>5</v>
      </c>
      <c r="G172" s="62">
        <f t="shared" si="4"/>
        <v>11720623.969999926</v>
      </c>
      <c r="H172" s="63" t="s">
        <v>49</v>
      </c>
      <c r="I172" s="68">
        <v>6</v>
      </c>
      <c r="J172" s="58">
        <f t="shared" si="5"/>
        <v>43264</v>
      </c>
      <c r="K172" s="65">
        <v>1</v>
      </c>
      <c r="L172" s="65">
        <v>34101</v>
      </c>
      <c r="M172" s="66">
        <v>5</v>
      </c>
    </row>
    <row r="173" spans="1:13" s="65" customFormat="1" x14ac:dyDescent="0.2">
      <c r="A173" s="58">
        <v>43264</v>
      </c>
      <c r="B173" s="67"/>
      <c r="C173" s="60" t="s">
        <v>48</v>
      </c>
      <c r="D173" s="60" t="s">
        <v>50</v>
      </c>
      <c r="E173" s="61"/>
      <c r="F173" s="61">
        <v>0.8</v>
      </c>
      <c r="G173" s="62">
        <f t="shared" si="4"/>
        <v>11720623.169999925</v>
      </c>
      <c r="H173" s="63" t="s">
        <v>50</v>
      </c>
      <c r="I173" s="68">
        <v>6</v>
      </c>
      <c r="J173" s="58">
        <f t="shared" si="5"/>
        <v>43264</v>
      </c>
      <c r="K173" s="65">
        <v>1</v>
      </c>
      <c r="L173" s="65">
        <v>34101</v>
      </c>
      <c r="M173" s="66">
        <v>0.8</v>
      </c>
    </row>
    <row r="174" spans="1:13" s="65" customFormat="1" x14ac:dyDescent="0.2">
      <c r="A174" s="58">
        <v>43264</v>
      </c>
      <c r="B174" s="60" t="s">
        <v>140</v>
      </c>
      <c r="C174" s="60" t="s">
        <v>106</v>
      </c>
      <c r="D174" s="65" t="s">
        <v>107</v>
      </c>
      <c r="E174" s="61"/>
      <c r="F174" s="61">
        <v>754</v>
      </c>
      <c r="G174" s="62">
        <f t="shared" si="4"/>
        <v>11719869.169999925</v>
      </c>
      <c r="H174" s="63" t="s">
        <v>47</v>
      </c>
      <c r="I174" s="68">
        <v>6</v>
      </c>
      <c r="J174" s="58">
        <f t="shared" si="5"/>
        <v>43264</v>
      </c>
      <c r="K174" s="65">
        <v>1</v>
      </c>
      <c r="L174" s="65">
        <v>35501</v>
      </c>
      <c r="M174" s="66">
        <v>754</v>
      </c>
    </row>
    <row r="175" spans="1:13" s="65" customFormat="1" x14ac:dyDescent="0.2">
      <c r="A175" s="58">
        <v>43264</v>
      </c>
      <c r="B175" s="67"/>
      <c r="C175" s="60" t="s">
        <v>48</v>
      </c>
      <c r="D175" s="60" t="s">
        <v>49</v>
      </c>
      <c r="E175" s="61"/>
      <c r="F175" s="61">
        <v>5</v>
      </c>
      <c r="G175" s="62">
        <f t="shared" si="4"/>
        <v>11719864.169999925</v>
      </c>
      <c r="H175" s="63" t="s">
        <v>49</v>
      </c>
      <c r="I175" s="68">
        <v>6</v>
      </c>
      <c r="J175" s="58">
        <f t="shared" si="5"/>
        <v>43264</v>
      </c>
      <c r="K175" s="65">
        <v>1</v>
      </c>
      <c r="L175" s="65">
        <v>34101</v>
      </c>
      <c r="M175" s="66">
        <v>5</v>
      </c>
    </row>
    <row r="176" spans="1:13" s="65" customFormat="1" x14ac:dyDescent="0.2">
      <c r="A176" s="58">
        <v>43264</v>
      </c>
      <c r="B176" s="67"/>
      <c r="C176" s="60" t="s">
        <v>48</v>
      </c>
      <c r="D176" s="60" t="s">
        <v>50</v>
      </c>
      <c r="E176" s="61"/>
      <c r="F176" s="61">
        <v>0.8</v>
      </c>
      <c r="G176" s="62">
        <f t="shared" si="4"/>
        <v>11719863.369999925</v>
      </c>
      <c r="H176" s="63" t="s">
        <v>50</v>
      </c>
      <c r="I176" s="68">
        <v>6</v>
      </c>
      <c r="J176" s="58">
        <f t="shared" si="5"/>
        <v>43264</v>
      </c>
      <c r="K176" s="65">
        <v>1</v>
      </c>
      <c r="L176" s="65">
        <v>34101</v>
      </c>
      <c r="M176" s="66">
        <v>0.8</v>
      </c>
    </row>
    <row r="177" spans="1:13" s="65" customFormat="1" x14ac:dyDescent="0.2">
      <c r="A177" s="58">
        <v>43264</v>
      </c>
      <c r="B177" s="60" t="s">
        <v>141</v>
      </c>
      <c r="C177" s="60" t="s">
        <v>106</v>
      </c>
      <c r="D177" s="65" t="s">
        <v>107</v>
      </c>
      <c r="E177" s="61"/>
      <c r="F177" s="61">
        <v>754</v>
      </c>
      <c r="G177" s="62">
        <f t="shared" si="4"/>
        <v>11719109.369999925</v>
      </c>
      <c r="H177" s="63" t="s">
        <v>47</v>
      </c>
      <c r="I177" s="68">
        <v>6</v>
      </c>
      <c r="J177" s="58">
        <f t="shared" si="5"/>
        <v>43264</v>
      </c>
      <c r="K177" s="65">
        <v>1</v>
      </c>
      <c r="L177" s="65">
        <v>35501</v>
      </c>
      <c r="M177" s="66">
        <v>754</v>
      </c>
    </row>
    <row r="178" spans="1:13" s="65" customFormat="1" x14ac:dyDescent="0.2">
      <c r="A178" s="58">
        <v>43264</v>
      </c>
      <c r="B178" s="67"/>
      <c r="C178" s="60" t="s">
        <v>48</v>
      </c>
      <c r="D178" s="60" t="s">
        <v>49</v>
      </c>
      <c r="E178" s="61"/>
      <c r="F178" s="61">
        <v>5</v>
      </c>
      <c r="G178" s="62">
        <f t="shared" si="4"/>
        <v>11719104.369999925</v>
      </c>
      <c r="H178" s="63" t="s">
        <v>49</v>
      </c>
      <c r="I178" s="68">
        <v>6</v>
      </c>
      <c r="J178" s="58">
        <f t="shared" si="5"/>
        <v>43264</v>
      </c>
      <c r="K178" s="65">
        <v>1</v>
      </c>
      <c r="L178" s="65">
        <v>34101</v>
      </c>
      <c r="M178" s="66">
        <v>5</v>
      </c>
    </row>
    <row r="179" spans="1:13" s="65" customFormat="1" x14ac:dyDescent="0.2">
      <c r="A179" s="58">
        <v>43264</v>
      </c>
      <c r="B179" s="67"/>
      <c r="C179" s="60" t="s">
        <v>48</v>
      </c>
      <c r="D179" s="60" t="s">
        <v>50</v>
      </c>
      <c r="E179" s="61"/>
      <c r="F179" s="61">
        <v>0.8</v>
      </c>
      <c r="G179" s="62">
        <f t="shared" si="4"/>
        <v>11719103.569999924</v>
      </c>
      <c r="H179" s="63" t="s">
        <v>50</v>
      </c>
      <c r="I179" s="68">
        <v>6</v>
      </c>
      <c r="J179" s="58">
        <f t="shared" si="5"/>
        <v>43264</v>
      </c>
      <c r="K179" s="65">
        <v>1</v>
      </c>
      <c r="L179" s="65">
        <v>34101</v>
      </c>
      <c r="M179" s="66">
        <v>0.8</v>
      </c>
    </row>
    <row r="180" spans="1:13" s="65" customFormat="1" x14ac:dyDescent="0.2">
      <c r="A180" s="58">
        <v>43264</v>
      </c>
      <c r="B180" s="60" t="s">
        <v>142</v>
      </c>
      <c r="C180" s="60" t="s">
        <v>106</v>
      </c>
      <c r="D180" s="65" t="s">
        <v>107</v>
      </c>
      <c r="E180" s="61"/>
      <c r="F180" s="61">
        <v>5022.8</v>
      </c>
      <c r="G180" s="62">
        <f t="shared" si="4"/>
        <v>11714080.769999923</v>
      </c>
      <c r="H180" s="63" t="s">
        <v>47</v>
      </c>
      <c r="I180" s="68">
        <v>6</v>
      </c>
      <c r="J180" s="58">
        <f t="shared" si="5"/>
        <v>43264</v>
      </c>
      <c r="K180" s="65">
        <v>1</v>
      </c>
      <c r="L180" s="65">
        <v>35501</v>
      </c>
      <c r="M180" s="66">
        <v>5022.8</v>
      </c>
    </row>
    <row r="181" spans="1:13" s="65" customFormat="1" x14ac:dyDescent="0.2">
      <c r="A181" s="58">
        <v>43264</v>
      </c>
      <c r="B181" s="67"/>
      <c r="C181" s="60" t="s">
        <v>48</v>
      </c>
      <c r="D181" s="60" t="s">
        <v>49</v>
      </c>
      <c r="E181" s="61"/>
      <c r="F181" s="61">
        <v>5</v>
      </c>
      <c r="G181" s="62">
        <f t="shared" si="4"/>
        <v>11714075.769999923</v>
      </c>
      <c r="H181" s="63" t="s">
        <v>49</v>
      </c>
      <c r="I181" s="68">
        <v>6</v>
      </c>
      <c r="J181" s="58">
        <f t="shared" si="5"/>
        <v>43264</v>
      </c>
      <c r="K181" s="65">
        <v>1</v>
      </c>
      <c r="L181" s="65">
        <v>34101</v>
      </c>
      <c r="M181" s="66">
        <v>5</v>
      </c>
    </row>
    <row r="182" spans="1:13" s="65" customFormat="1" x14ac:dyDescent="0.2">
      <c r="A182" s="58">
        <v>43264</v>
      </c>
      <c r="B182" s="67"/>
      <c r="C182" s="60" t="s">
        <v>48</v>
      </c>
      <c r="D182" s="60" t="s">
        <v>50</v>
      </c>
      <c r="E182" s="61"/>
      <c r="F182" s="61">
        <v>0.8</v>
      </c>
      <c r="G182" s="62">
        <f t="shared" si="4"/>
        <v>11714074.969999922</v>
      </c>
      <c r="H182" s="63" t="s">
        <v>50</v>
      </c>
      <c r="I182" s="68">
        <v>6</v>
      </c>
      <c r="J182" s="58">
        <f t="shared" si="5"/>
        <v>43264</v>
      </c>
      <c r="K182" s="65">
        <v>1</v>
      </c>
      <c r="L182" s="65">
        <v>34101</v>
      </c>
      <c r="M182" s="66">
        <v>0.8</v>
      </c>
    </row>
    <row r="183" spans="1:13" s="65" customFormat="1" x14ac:dyDescent="0.2">
      <c r="A183" s="58">
        <v>43264</v>
      </c>
      <c r="B183" s="60" t="s">
        <v>143</v>
      </c>
      <c r="C183" s="60" t="s">
        <v>106</v>
      </c>
      <c r="D183" s="65" t="s">
        <v>107</v>
      </c>
      <c r="E183" s="61"/>
      <c r="F183" s="61">
        <v>10544.4</v>
      </c>
      <c r="G183" s="62">
        <f t="shared" si="4"/>
        <v>11703530.569999922</v>
      </c>
      <c r="H183" s="63" t="s">
        <v>47</v>
      </c>
      <c r="I183" s="68">
        <v>6</v>
      </c>
      <c r="J183" s="58">
        <f t="shared" si="5"/>
        <v>43264</v>
      </c>
      <c r="K183" s="65">
        <v>1</v>
      </c>
      <c r="L183" s="65">
        <v>29601</v>
      </c>
      <c r="M183" s="66">
        <v>10544.4</v>
      </c>
    </row>
    <row r="184" spans="1:13" s="65" customFormat="1" x14ac:dyDescent="0.2">
      <c r="A184" s="58">
        <v>43264</v>
      </c>
      <c r="B184" s="67"/>
      <c r="C184" s="60" t="s">
        <v>48</v>
      </c>
      <c r="D184" s="60" t="s">
        <v>49</v>
      </c>
      <c r="E184" s="61"/>
      <c r="F184" s="61">
        <v>5</v>
      </c>
      <c r="G184" s="62">
        <f t="shared" si="4"/>
        <v>11703525.569999922</v>
      </c>
      <c r="H184" s="63" t="s">
        <v>49</v>
      </c>
      <c r="I184" s="68">
        <v>6</v>
      </c>
      <c r="J184" s="58">
        <f t="shared" si="5"/>
        <v>43264</v>
      </c>
      <c r="K184" s="65">
        <v>1</v>
      </c>
      <c r="L184" s="65">
        <v>34101</v>
      </c>
      <c r="M184" s="66">
        <v>5</v>
      </c>
    </row>
    <row r="185" spans="1:13" s="65" customFormat="1" x14ac:dyDescent="0.2">
      <c r="A185" s="58">
        <v>43264</v>
      </c>
      <c r="B185" s="67"/>
      <c r="C185" s="60" t="s">
        <v>48</v>
      </c>
      <c r="D185" s="60" t="s">
        <v>50</v>
      </c>
      <c r="E185" s="61"/>
      <c r="F185" s="61">
        <v>0.8</v>
      </c>
      <c r="G185" s="62">
        <f t="shared" si="4"/>
        <v>11703524.769999921</v>
      </c>
      <c r="H185" s="63" t="s">
        <v>50</v>
      </c>
      <c r="I185" s="68">
        <v>6</v>
      </c>
      <c r="J185" s="58">
        <f t="shared" si="5"/>
        <v>43264</v>
      </c>
      <c r="K185" s="65">
        <v>1</v>
      </c>
      <c r="L185" s="65">
        <v>34101</v>
      </c>
      <c r="M185" s="66">
        <v>0.8</v>
      </c>
    </row>
    <row r="186" spans="1:13" s="65" customFormat="1" x14ac:dyDescent="0.2">
      <c r="A186" s="58">
        <v>43264</v>
      </c>
      <c r="B186" s="60" t="s">
        <v>144</v>
      </c>
      <c r="C186" s="60" t="s">
        <v>106</v>
      </c>
      <c r="D186" s="65" t="s">
        <v>107</v>
      </c>
      <c r="E186" s="61"/>
      <c r="F186" s="61">
        <v>25380.799999999999</v>
      </c>
      <c r="G186" s="62">
        <f t="shared" si="4"/>
        <v>11678143.969999921</v>
      </c>
      <c r="H186" s="63" t="s">
        <v>47</v>
      </c>
      <c r="I186" s="68">
        <v>6</v>
      </c>
      <c r="J186" s="58">
        <f t="shared" si="5"/>
        <v>43264</v>
      </c>
      <c r="K186" s="65">
        <v>3</v>
      </c>
      <c r="L186" s="65">
        <v>35501</v>
      </c>
      <c r="M186" s="66">
        <v>25380.799999999999</v>
      </c>
    </row>
    <row r="187" spans="1:13" s="65" customFormat="1" x14ac:dyDescent="0.2">
      <c r="A187" s="58">
        <v>43264</v>
      </c>
      <c r="B187" s="67"/>
      <c r="C187" s="60" t="s">
        <v>48</v>
      </c>
      <c r="D187" s="60" t="s">
        <v>49</v>
      </c>
      <c r="E187" s="61"/>
      <c r="F187" s="61">
        <v>5</v>
      </c>
      <c r="G187" s="62">
        <f t="shared" si="4"/>
        <v>11678138.969999921</v>
      </c>
      <c r="H187" s="63" t="s">
        <v>49</v>
      </c>
      <c r="I187" s="68">
        <v>6</v>
      </c>
      <c r="J187" s="58">
        <f t="shared" si="5"/>
        <v>43264</v>
      </c>
      <c r="K187" s="65">
        <v>1</v>
      </c>
      <c r="L187" s="65">
        <v>34101</v>
      </c>
      <c r="M187" s="66">
        <v>5</v>
      </c>
    </row>
    <row r="188" spans="1:13" s="65" customFormat="1" x14ac:dyDescent="0.2">
      <c r="A188" s="58">
        <v>43264</v>
      </c>
      <c r="B188" s="67"/>
      <c r="C188" s="60" t="s">
        <v>48</v>
      </c>
      <c r="D188" s="60" t="s">
        <v>50</v>
      </c>
      <c r="E188" s="61"/>
      <c r="F188" s="61">
        <v>0.8</v>
      </c>
      <c r="G188" s="62">
        <f t="shared" si="4"/>
        <v>11678138.16999992</v>
      </c>
      <c r="H188" s="63" t="s">
        <v>50</v>
      </c>
      <c r="I188" s="68">
        <v>6</v>
      </c>
      <c r="J188" s="58">
        <f t="shared" si="5"/>
        <v>43264</v>
      </c>
      <c r="K188" s="65">
        <v>1</v>
      </c>
      <c r="L188" s="65">
        <v>34101</v>
      </c>
      <c r="M188" s="66">
        <v>0.8</v>
      </c>
    </row>
    <row r="189" spans="1:13" s="65" customFormat="1" x14ac:dyDescent="0.2">
      <c r="A189" s="58">
        <v>43264</v>
      </c>
      <c r="B189" s="60" t="s">
        <v>145</v>
      </c>
      <c r="C189" s="60" t="s">
        <v>106</v>
      </c>
      <c r="D189" s="65" t="s">
        <v>107</v>
      </c>
      <c r="E189" s="61"/>
      <c r="F189" s="61">
        <v>4988</v>
      </c>
      <c r="G189" s="62">
        <f t="shared" si="4"/>
        <v>11673150.16999992</v>
      </c>
      <c r="H189" s="63" t="s">
        <v>47</v>
      </c>
      <c r="I189" s="68">
        <v>6</v>
      </c>
      <c r="J189" s="58">
        <f t="shared" si="5"/>
        <v>43264</v>
      </c>
      <c r="K189" s="65">
        <v>1</v>
      </c>
      <c r="L189" s="65">
        <v>35501</v>
      </c>
      <c r="M189" s="66">
        <v>4988</v>
      </c>
    </row>
    <row r="190" spans="1:13" s="65" customFormat="1" x14ac:dyDescent="0.2">
      <c r="A190" s="58">
        <v>43264</v>
      </c>
      <c r="B190" s="67"/>
      <c r="C190" s="60" t="s">
        <v>48</v>
      </c>
      <c r="D190" s="60" t="s">
        <v>49</v>
      </c>
      <c r="E190" s="61"/>
      <c r="F190" s="61">
        <v>5</v>
      </c>
      <c r="G190" s="62">
        <f t="shared" si="4"/>
        <v>11673145.16999992</v>
      </c>
      <c r="H190" s="63" t="s">
        <v>49</v>
      </c>
      <c r="I190" s="68">
        <v>6</v>
      </c>
      <c r="J190" s="58">
        <f t="shared" si="5"/>
        <v>43264</v>
      </c>
      <c r="K190" s="65">
        <v>1</v>
      </c>
      <c r="L190" s="65">
        <v>34101</v>
      </c>
      <c r="M190" s="66">
        <v>5</v>
      </c>
    </row>
    <row r="191" spans="1:13" s="65" customFormat="1" x14ac:dyDescent="0.2">
      <c r="A191" s="58">
        <v>43264</v>
      </c>
      <c r="B191" s="67"/>
      <c r="C191" s="60" t="s">
        <v>48</v>
      </c>
      <c r="D191" s="60" t="s">
        <v>50</v>
      </c>
      <c r="E191" s="61"/>
      <c r="F191" s="61">
        <v>0.8</v>
      </c>
      <c r="G191" s="62">
        <f t="shared" si="4"/>
        <v>11673144.369999919</v>
      </c>
      <c r="H191" s="63" t="s">
        <v>50</v>
      </c>
      <c r="I191" s="68">
        <v>6</v>
      </c>
      <c r="J191" s="58">
        <f t="shared" si="5"/>
        <v>43264</v>
      </c>
      <c r="K191" s="65">
        <v>1</v>
      </c>
      <c r="L191" s="65">
        <v>34101</v>
      </c>
      <c r="M191" s="66">
        <v>0.8</v>
      </c>
    </row>
    <row r="192" spans="1:13" s="65" customFormat="1" x14ac:dyDescent="0.2">
      <c r="A192" s="58">
        <v>43264</v>
      </c>
      <c r="B192" s="67" t="s">
        <v>146</v>
      </c>
      <c r="C192" s="60" t="s">
        <v>147</v>
      </c>
      <c r="D192" s="60" t="s">
        <v>148</v>
      </c>
      <c r="E192" s="61"/>
      <c r="F192" s="61">
        <v>771.65</v>
      </c>
      <c r="G192" s="62">
        <f t="shared" si="4"/>
        <v>11672372.719999919</v>
      </c>
      <c r="H192" s="63" t="s">
        <v>33</v>
      </c>
      <c r="I192" s="68">
        <v>6</v>
      </c>
      <c r="J192" s="58">
        <f t="shared" si="5"/>
        <v>43264</v>
      </c>
      <c r="K192" s="65">
        <v>4</v>
      </c>
      <c r="L192" s="65">
        <v>37501</v>
      </c>
      <c r="M192" s="66">
        <v>771.65</v>
      </c>
    </row>
    <row r="193" spans="1:13" s="65" customFormat="1" x14ac:dyDescent="0.2">
      <c r="A193" s="58">
        <v>43265</v>
      </c>
      <c r="B193" s="67" t="s">
        <v>149</v>
      </c>
      <c r="C193" s="60" t="s">
        <v>150</v>
      </c>
      <c r="D193" s="60" t="s">
        <v>151</v>
      </c>
      <c r="E193" s="61"/>
      <c r="F193" s="61">
        <v>230</v>
      </c>
      <c r="G193" s="62">
        <f t="shared" si="4"/>
        <v>11672142.719999919</v>
      </c>
      <c r="H193" s="63" t="s">
        <v>33</v>
      </c>
      <c r="I193" s="68">
        <v>6</v>
      </c>
      <c r="J193" s="58">
        <f t="shared" si="5"/>
        <v>43265</v>
      </c>
      <c r="K193" s="65">
        <v>4</v>
      </c>
      <c r="L193" s="65">
        <v>37501</v>
      </c>
      <c r="M193" s="61">
        <v>230</v>
      </c>
    </row>
    <row r="194" spans="1:13" s="65" customFormat="1" x14ac:dyDescent="0.2">
      <c r="A194" s="58">
        <v>43265</v>
      </c>
      <c r="B194" s="67" t="s">
        <v>152</v>
      </c>
      <c r="C194" s="60" t="s">
        <v>153</v>
      </c>
      <c r="D194" s="60" t="s">
        <v>154</v>
      </c>
      <c r="E194" s="61"/>
      <c r="F194" s="61">
        <v>230</v>
      </c>
      <c r="G194" s="62">
        <f t="shared" si="4"/>
        <v>11671912.719999919</v>
      </c>
      <c r="H194" s="63" t="s">
        <v>33</v>
      </c>
      <c r="I194" s="68">
        <v>6</v>
      </c>
      <c r="J194" s="58">
        <f t="shared" si="5"/>
        <v>43265</v>
      </c>
      <c r="K194" s="65">
        <v>4</v>
      </c>
      <c r="L194" s="65">
        <v>37501</v>
      </c>
      <c r="M194" s="61">
        <v>230</v>
      </c>
    </row>
    <row r="195" spans="1:13" s="65" customFormat="1" x14ac:dyDescent="0.2">
      <c r="A195" s="58">
        <v>43265</v>
      </c>
      <c r="B195" s="67" t="s">
        <v>155</v>
      </c>
      <c r="C195" s="60" t="s">
        <v>156</v>
      </c>
      <c r="D195" s="60" t="s">
        <v>157</v>
      </c>
      <c r="E195" s="61"/>
      <c r="F195" s="61">
        <v>230</v>
      </c>
      <c r="G195" s="62">
        <f t="shared" si="4"/>
        <v>11671682.719999919</v>
      </c>
      <c r="H195" s="63" t="s">
        <v>33</v>
      </c>
      <c r="I195" s="68">
        <v>6</v>
      </c>
      <c r="J195" s="58">
        <f t="shared" si="5"/>
        <v>43265</v>
      </c>
      <c r="K195" s="65">
        <v>4</v>
      </c>
      <c r="L195" s="65">
        <v>37501</v>
      </c>
      <c r="M195" s="61">
        <v>230</v>
      </c>
    </row>
    <row r="196" spans="1:13" s="65" customFormat="1" x14ac:dyDescent="0.2">
      <c r="A196" s="58">
        <v>43265</v>
      </c>
      <c r="B196" s="67" t="s">
        <v>158</v>
      </c>
      <c r="C196" s="60" t="s">
        <v>159</v>
      </c>
      <c r="D196" s="60" t="s">
        <v>160</v>
      </c>
      <c r="E196" s="61"/>
      <c r="F196" s="61">
        <v>230</v>
      </c>
      <c r="G196" s="62">
        <f t="shared" si="4"/>
        <v>11671452.719999919</v>
      </c>
      <c r="H196" s="63" t="s">
        <v>33</v>
      </c>
      <c r="I196" s="68">
        <v>6</v>
      </c>
      <c r="J196" s="58">
        <f t="shared" si="5"/>
        <v>43265</v>
      </c>
      <c r="K196" s="65">
        <v>4</v>
      </c>
      <c r="L196" s="65">
        <v>37501</v>
      </c>
      <c r="M196" s="61">
        <v>230</v>
      </c>
    </row>
    <row r="197" spans="1:13" s="65" customFormat="1" x14ac:dyDescent="0.2">
      <c r="A197" s="58">
        <v>43265</v>
      </c>
      <c r="B197" s="67" t="s">
        <v>161</v>
      </c>
      <c r="C197" s="60" t="s">
        <v>162</v>
      </c>
      <c r="D197" s="60" t="s">
        <v>151</v>
      </c>
      <c r="E197" s="61"/>
      <c r="F197" s="61">
        <v>230</v>
      </c>
      <c r="G197" s="62">
        <f t="shared" si="4"/>
        <v>11671222.719999919</v>
      </c>
      <c r="H197" s="63" t="s">
        <v>33</v>
      </c>
      <c r="I197" s="68">
        <v>6</v>
      </c>
      <c r="J197" s="58">
        <f t="shared" si="5"/>
        <v>43265</v>
      </c>
      <c r="K197" s="65">
        <v>4</v>
      </c>
      <c r="L197" s="65">
        <v>37501</v>
      </c>
      <c r="M197" s="61">
        <v>230</v>
      </c>
    </row>
    <row r="198" spans="1:13" s="65" customFormat="1" x14ac:dyDescent="0.2">
      <c r="A198" s="58">
        <v>43265</v>
      </c>
      <c r="B198" s="67" t="s">
        <v>163</v>
      </c>
      <c r="C198" s="60" t="s">
        <v>164</v>
      </c>
      <c r="D198" s="60" t="s">
        <v>160</v>
      </c>
      <c r="E198" s="61"/>
      <c r="F198" s="61">
        <v>230</v>
      </c>
      <c r="G198" s="62">
        <f t="shared" si="4"/>
        <v>11670992.719999919</v>
      </c>
      <c r="H198" s="63" t="s">
        <v>33</v>
      </c>
      <c r="I198" s="68">
        <v>6</v>
      </c>
      <c r="J198" s="58">
        <f t="shared" si="5"/>
        <v>43265</v>
      </c>
      <c r="K198" s="65">
        <v>4</v>
      </c>
      <c r="L198" s="65">
        <v>37501</v>
      </c>
      <c r="M198" s="61">
        <v>230</v>
      </c>
    </row>
    <row r="199" spans="1:13" s="65" customFormat="1" x14ac:dyDescent="0.2">
      <c r="A199" s="58">
        <v>43265</v>
      </c>
      <c r="B199" s="67" t="s">
        <v>165</v>
      </c>
      <c r="C199" s="60" t="s">
        <v>166</v>
      </c>
      <c r="D199" s="60" t="s">
        <v>167</v>
      </c>
      <c r="E199" s="61"/>
      <c r="F199" s="61">
        <v>230</v>
      </c>
      <c r="G199" s="62">
        <f t="shared" si="4"/>
        <v>11670762.719999919</v>
      </c>
      <c r="H199" s="63" t="s">
        <v>33</v>
      </c>
      <c r="I199" s="68">
        <v>6</v>
      </c>
      <c r="J199" s="58">
        <f t="shared" si="5"/>
        <v>43265</v>
      </c>
      <c r="K199" s="65">
        <v>4</v>
      </c>
      <c r="L199" s="65">
        <v>37501</v>
      </c>
      <c r="M199" s="61">
        <v>230</v>
      </c>
    </row>
    <row r="200" spans="1:13" s="65" customFormat="1" x14ac:dyDescent="0.2">
      <c r="A200" s="58">
        <v>43265</v>
      </c>
      <c r="B200" s="67" t="s">
        <v>168</v>
      </c>
      <c r="C200" s="60" t="s">
        <v>169</v>
      </c>
      <c r="D200" s="60" t="s">
        <v>148</v>
      </c>
      <c r="E200" s="61"/>
      <c r="F200" s="61">
        <v>771.65</v>
      </c>
      <c r="G200" s="62">
        <f t="shared" si="4"/>
        <v>11669991.069999918</v>
      </c>
      <c r="H200" s="63" t="s">
        <v>33</v>
      </c>
      <c r="I200" s="68">
        <v>6</v>
      </c>
      <c r="J200" s="58">
        <f t="shared" si="5"/>
        <v>43265</v>
      </c>
      <c r="K200" s="65">
        <v>4</v>
      </c>
      <c r="L200" s="65">
        <v>37501</v>
      </c>
      <c r="M200" s="61">
        <v>771.65</v>
      </c>
    </row>
    <row r="201" spans="1:13" s="65" customFormat="1" x14ac:dyDescent="0.2">
      <c r="A201" s="58">
        <v>43265</v>
      </c>
      <c r="B201" s="67" t="s">
        <v>170</v>
      </c>
      <c r="C201" s="60" t="s">
        <v>171</v>
      </c>
      <c r="D201" s="60" t="s">
        <v>172</v>
      </c>
      <c r="E201" s="61"/>
      <c r="F201" s="61">
        <v>771.65</v>
      </c>
      <c r="G201" s="62">
        <f t="shared" si="4"/>
        <v>11669219.419999918</v>
      </c>
      <c r="H201" s="63" t="s">
        <v>33</v>
      </c>
      <c r="I201" s="68">
        <v>6</v>
      </c>
      <c r="J201" s="58">
        <f t="shared" si="5"/>
        <v>43265</v>
      </c>
      <c r="K201" s="65">
        <v>4</v>
      </c>
      <c r="L201" s="65">
        <v>37501</v>
      </c>
      <c r="M201" s="61">
        <v>771.65</v>
      </c>
    </row>
    <row r="202" spans="1:13" s="65" customFormat="1" x14ac:dyDescent="0.2">
      <c r="A202" s="58">
        <v>43265</v>
      </c>
      <c r="B202" s="67" t="s">
        <v>173</v>
      </c>
      <c r="C202" s="60" t="s">
        <v>174</v>
      </c>
      <c r="D202" s="60" t="s">
        <v>175</v>
      </c>
      <c r="E202" s="61"/>
      <c r="F202" s="61">
        <v>771.65</v>
      </c>
      <c r="G202" s="62">
        <f t="shared" si="4"/>
        <v>11668447.769999918</v>
      </c>
      <c r="H202" s="63" t="s">
        <v>33</v>
      </c>
      <c r="I202" s="68">
        <v>6</v>
      </c>
      <c r="J202" s="58">
        <f t="shared" si="5"/>
        <v>43265</v>
      </c>
      <c r="K202" s="65">
        <v>4</v>
      </c>
      <c r="L202" s="65">
        <v>37501</v>
      </c>
      <c r="M202" s="61">
        <v>771.65</v>
      </c>
    </row>
    <row r="203" spans="1:13" s="65" customFormat="1" x14ac:dyDescent="0.2">
      <c r="A203" s="58">
        <v>43265</v>
      </c>
      <c r="B203" s="67" t="s">
        <v>176</v>
      </c>
      <c r="C203" s="60" t="s">
        <v>177</v>
      </c>
      <c r="D203" s="60" t="s">
        <v>148</v>
      </c>
      <c r="E203" s="61"/>
      <c r="F203" s="61">
        <v>771.65</v>
      </c>
      <c r="G203" s="62">
        <f t="shared" si="4"/>
        <v>11667676.119999917</v>
      </c>
      <c r="H203" s="63" t="s">
        <v>33</v>
      </c>
      <c r="I203" s="68">
        <v>6</v>
      </c>
      <c r="J203" s="58">
        <f t="shared" si="5"/>
        <v>43265</v>
      </c>
      <c r="K203" s="65">
        <v>4</v>
      </c>
      <c r="L203" s="65">
        <v>37501</v>
      </c>
      <c r="M203" s="61">
        <v>771.65</v>
      </c>
    </row>
    <row r="204" spans="1:13" s="65" customFormat="1" x14ac:dyDescent="0.2">
      <c r="A204" s="58">
        <v>43265</v>
      </c>
      <c r="B204" s="67"/>
      <c r="C204" s="60" t="s">
        <v>178</v>
      </c>
      <c r="D204" s="60" t="s">
        <v>172</v>
      </c>
      <c r="E204" s="61"/>
      <c r="F204" s="61">
        <v>771.65</v>
      </c>
      <c r="G204" s="62">
        <f t="shared" si="4"/>
        <v>11666904.469999917</v>
      </c>
      <c r="H204" s="63" t="s">
        <v>47</v>
      </c>
      <c r="I204" s="68">
        <v>6</v>
      </c>
      <c r="J204" s="58">
        <f t="shared" si="5"/>
        <v>43265</v>
      </c>
      <c r="K204" s="65">
        <v>4</v>
      </c>
      <c r="L204" s="65">
        <v>37501</v>
      </c>
      <c r="M204" s="61">
        <v>771.65</v>
      </c>
    </row>
    <row r="205" spans="1:13" s="65" customFormat="1" x14ac:dyDescent="0.2">
      <c r="A205" s="58">
        <v>43265</v>
      </c>
      <c r="B205" s="67"/>
      <c r="C205" s="60" t="s">
        <v>48</v>
      </c>
      <c r="D205" s="60" t="s">
        <v>49</v>
      </c>
      <c r="E205" s="61"/>
      <c r="F205" s="61">
        <v>5</v>
      </c>
      <c r="G205" s="62">
        <f t="shared" si="4"/>
        <v>11666899.469999917</v>
      </c>
      <c r="H205" s="63" t="s">
        <v>49</v>
      </c>
      <c r="I205" s="68">
        <v>6</v>
      </c>
      <c r="J205" s="58">
        <f t="shared" si="5"/>
        <v>43265</v>
      </c>
      <c r="K205" s="65">
        <v>1</v>
      </c>
      <c r="L205" s="65">
        <v>34101</v>
      </c>
      <c r="M205" s="61">
        <v>5</v>
      </c>
    </row>
    <row r="206" spans="1:13" s="65" customFormat="1" x14ac:dyDescent="0.2">
      <c r="A206" s="58">
        <v>43265</v>
      </c>
      <c r="B206" s="67"/>
      <c r="C206" s="60" t="s">
        <v>48</v>
      </c>
      <c r="D206" s="60" t="s">
        <v>50</v>
      </c>
      <c r="E206" s="61"/>
      <c r="F206" s="61">
        <v>0.8</v>
      </c>
      <c r="G206" s="62">
        <f t="shared" si="4"/>
        <v>11666898.669999916</v>
      </c>
      <c r="H206" s="63" t="s">
        <v>50</v>
      </c>
      <c r="I206" s="68">
        <v>6</v>
      </c>
      <c r="J206" s="58">
        <f t="shared" si="5"/>
        <v>43265</v>
      </c>
      <c r="K206" s="65">
        <v>1</v>
      </c>
      <c r="L206" s="65">
        <v>34101</v>
      </c>
      <c r="M206" s="61">
        <v>0.8</v>
      </c>
    </row>
    <row r="207" spans="1:13" s="65" customFormat="1" x14ac:dyDescent="0.2">
      <c r="A207" s="58">
        <v>43266</v>
      </c>
      <c r="B207" s="67" t="s">
        <v>179</v>
      </c>
      <c r="C207" s="60" t="s">
        <v>60</v>
      </c>
      <c r="D207" s="60" t="s">
        <v>180</v>
      </c>
      <c r="E207" s="61"/>
      <c r="F207" s="61">
        <v>1128</v>
      </c>
      <c r="G207" s="62">
        <f t="shared" si="4"/>
        <v>11665770.669999916</v>
      </c>
      <c r="H207" s="63" t="s">
        <v>33</v>
      </c>
      <c r="I207" s="68">
        <v>6</v>
      </c>
      <c r="J207" s="58">
        <f t="shared" si="5"/>
        <v>43266</v>
      </c>
      <c r="K207" s="65">
        <v>4</v>
      </c>
      <c r="L207" s="65">
        <v>35501</v>
      </c>
      <c r="M207" s="66">
        <v>397.2</v>
      </c>
    </row>
    <row r="208" spans="1:13" s="65" customFormat="1" x14ac:dyDescent="0.2">
      <c r="A208" s="58"/>
      <c r="B208" s="67"/>
      <c r="C208" s="60"/>
      <c r="D208" s="60"/>
      <c r="E208" s="61"/>
      <c r="F208" s="61"/>
      <c r="G208" s="62"/>
      <c r="H208" s="63"/>
      <c r="I208" s="68">
        <v>6</v>
      </c>
      <c r="J208" s="58"/>
      <c r="K208" s="65">
        <v>4</v>
      </c>
      <c r="L208" s="65">
        <v>29601</v>
      </c>
      <c r="M208" s="66">
        <v>730.8</v>
      </c>
    </row>
    <row r="209" spans="1:13" s="65" customFormat="1" x14ac:dyDescent="0.2">
      <c r="A209" s="58">
        <v>43269</v>
      </c>
      <c r="B209" s="67"/>
      <c r="C209" s="60" t="s">
        <v>181</v>
      </c>
      <c r="D209" s="60" t="s">
        <v>182</v>
      </c>
      <c r="E209" s="61"/>
      <c r="F209" s="61">
        <v>13040</v>
      </c>
      <c r="G209" s="62">
        <f>G207+E209-F209</f>
        <v>11652730.669999916</v>
      </c>
      <c r="H209" s="63" t="s">
        <v>183</v>
      </c>
      <c r="I209" s="68">
        <v>6</v>
      </c>
      <c r="J209" s="58">
        <f t="shared" si="5"/>
        <v>43269</v>
      </c>
      <c r="M209" s="66"/>
    </row>
    <row r="210" spans="1:13" s="65" customFormat="1" x14ac:dyDescent="0.2">
      <c r="A210" s="58">
        <v>43269</v>
      </c>
      <c r="B210" s="67" t="s">
        <v>184</v>
      </c>
      <c r="C210" s="60" t="s">
        <v>77</v>
      </c>
      <c r="D210" s="60" t="s">
        <v>185</v>
      </c>
      <c r="E210" s="61"/>
      <c r="F210" s="61">
        <v>2544.9499999999998</v>
      </c>
      <c r="G210" s="62">
        <f t="shared" si="4"/>
        <v>11650185.719999917</v>
      </c>
      <c r="H210" s="63" t="s">
        <v>33</v>
      </c>
      <c r="I210" s="68">
        <v>6</v>
      </c>
      <c r="J210" s="58">
        <f t="shared" si="5"/>
        <v>43269</v>
      </c>
      <c r="K210" s="65">
        <v>2</v>
      </c>
      <c r="L210" s="65">
        <v>37501</v>
      </c>
      <c r="M210" s="61">
        <v>2544.9499999999998</v>
      </c>
    </row>
    <row r="211" spans="1:13" s="65" customFormat="1" x14ac:dyDescent="0.2">
      <c r="A211" s="58">
        <v>43269</v>
      </c>
      <c r="B211" s="67" t="s">
        <v>186</v>
      </c>
      <c r="C211" s="60" t="s">
        <v>187</v>
      </c>
      <c r="D211" s="60" t="s">
        <v>188</v>
      </c>
      <c r="E211" s="61"/>
      <c r="F211" s="61">
        <v>2544.9499999999998</v>
      </c>
      <c r="G211" s="62">
        <f t="shared" ref="G211:G271" si="6">G210+E211-F211</f>
        <v>11647640.769999918</v>
      </c>
      <c r="H211" s="63" t="s">
        <v>33</v>
      </c>
      <c r="I211" s="68">
        <v>6</v>
      </c>
      <c r="J211" s="58">
        <f t="shared" si="5"/>
        <v>43269</v>
      </c>
      <c r="K211" s="65">
        <v>2</v>
      </c>
      <c r="L211" s="65">
        <v>37501</v>
      </c>
      <c r="M211" s="61">
        <v>2544.9499999999998</v>
      </c>
    </row>
    <row r="212" spans="1:13" s="65" customFormat="1" x14ac:dyDescent="0.2">
      <c r="A212" s="58">
        <v>43269</v>
      </c>
      <c r="B212" s="67" t="s">
        <v>189</v>
      </c>
      <c r="C212" s="60" t="s">
        <v>74</v>
      </c>
      <c r="D212" s="60" t="s">
        <v>190</v>
      </c>
      <c r="E212" s="61"/>
      <c r="F212" s="61">
        <v>2544.9499999999998</v>
      </c>
      <c r="G212" s="62">
        <f t="shared" si="6"/>
        <v>11645095.819999918</v>
      </c>
      <c r="H212" s="63" t="s">
        <v>33</v>
      </c>
      <c r="I212" s="68">
        <v>6</v>
      </c>
      <c r="J212" s="58">
        <f t="shared" si="5"/>
        <v>43269</v>
      </c>
      <c r="K212" s="65">
        <v>2</v>
      </c>
      <c r="L212" s="65">
        <v>37501</v>
      </c>
      <c r="M212" s="61">
        <v>2544.9499999999998</v>
      </c>
    </row>
    <row r="213" spans="1:13" s="65" customFormat="1" x14ac:dyDescent="0.2">
      <c r="A213" s="58">
        <v>43269</v>
      </c>
      <c r="B213" s="67" t="s">
        <v>191</v>
      </c>
      <c r="C213" s="60" t="s">
        <v>71</v>
      </c>
      <c r="D213" s="60" t="s">
        <v>192</v>
      </c>
      <c r="E213" s="61"/>
      <c r="F213" s="61">
        <v>2544.9499999999998</v>
      </c>
      <c r="G213" s="62">
        <f t="shared" si="6"/>
        <v>11642550.869999919</v>
      </c>
      <c r="H213" s="63" t="s">
        <v>33</v>
      </c>
      <c r="I213" s="68">
        <v>6</v>
      </c>
      <c r="J213" s="58">
        <f t="shared" si="5"/>
        <v>43269</v>
      </c>
      <c r="K213" s="65">
        <v>2</v>
      </c>
      <c r="L213" s="65">
        <v>37501</v>
      </c>
      <c r="M213" s="61">
        <v>2544.9499999999998</v>
      </c>
    </row>
    <row r="214" spans="1:13" s="65" customFormat="1" x14ac:dyDescent="0.2">
      <c r="A214" s="58">
        <v>43269</v>
      </c>
      <c r="B214" s="67" t="s">
        <v>193</v>
      </c>
      <c r="C214" s="60" t="s">
        <v>93</v>
      </c>
      <c r="D214" s="60" t="s">
        <v>194</v>
      </c>
      <c r="E214" s="61"/>
      <c r="F214" s="61">
        <v>1001.65</v>
      </c>
      <c r="G214" s="62">
        <f t="shared" si="6"/>
        <v>11641549.219999919</v>
      </c>
      <c r="H214" s="63" t="s">
        <v>33</v>
      </c>
      <c r="I214" s="68">
        <v>6</v>
      </c>
      <c r="J214" s="58">
        <f t="shared" si="5"/>
        <v>43269</v>
      </c>
      <c r="K214" s="65">
        <v>2</v>
      </c>
      <c r="L214" s="65">
        <v>37501</v>
      </c>
      <c r="M214" s="61">
        <v>1001.65</v>
      </c>
    </row>
    <row r="215" spans="1:13" s="65" customFormat="1" x14ac:dyDescent="0.2">
      <c r="A215" s="58">
        <v>43269</v>
      </c>
      <c r="B215" s="67" t="s">
        <v>195</v>
      </c>
      <c r="C215" s="60" t="s">
        <v>97</v>
      </c>
      <c r="D215" s="60" t="s">
        <v>196</v>
      </c>
      <c r="E215" s="61"/>
      <c r="F215" s="61">
        <v>1301.6500000000001</v>
      </c>
      <c r="G215" s="62">
        <f t="shared" si="6"/>
        <v>11640247.569999918</v>
      </c>
      <c r="H215" s="63" t="s">
        <v>33</v>
      </c>
      <c r="I215" s="68">
        <v>6</v>
      </c>
      <c r="J215" s="58">
        <f t="shared" si="5"/>
        <v>43269</v>
      </c>
      <c r="K215" s="65">
        <v>2</v>
      </c>
      <c r="L215" s="65">
        <v>37501</v>
      </c>
      <c r="M215" s="66">
        <v>1301.6500000000001</v>
      </c>
    </row>
    <row r="216" spans="1:13" s="65" customFormat="1" x14ac:dyDescent="0.2">
      <c r="A216" s="58">
        <v>43269</v>
      </c>
      <c r="B216" s="67" t="s">
        <v>197</v>
      </c>
      <c r="C216" s="60" t="s">
        <v>95</v>
      </c>
      <c r="D216" s="60" t="s">
        <v>198</v>
      </c>
      <c r="E216" s="61"/>
      <c r="F216" s="61">
        <v>1001.65</v>
      </c>
      <c r="G216" s="62">
        <f t="shared" si="6"/>
        <v>11639245.919999918</v>
      </c>
      <c r="H216" s="63" t="s">
        <v>33</v>
      </c>
      <c r="I216" s="68">
        <v>6</v>
      </c>
      <c r="J216" s="58">
        <f t="shared" si="5"/>
        <v>43269</v>
      </c>
      <c r="K216" s="65">
        <v>2</v>
      </c>
      <c r="L216" s="65">
        <v>37501</v>
      </c>
      <c r="M216" s="61">
        <v>1001.65</v>
      </c>
    </row>
    <row r="217" spans="1:13" s="65" customFormat="1" x14ac:dyDescent="0.2">
      <c r="A217" s="58">
        <v>43269</v>
      </c>
      <c r="B217" s="67"/>
      <c r="C217" s="1" t="s">
        <v>199</v>
      </c>
      <c r="D217" s="60" t="s">
        <v>43</v>
      </c>
      <c r="E217" s="61"/>
      <c r="F217" s="61">
        <v>97365.64</v>
      </c>
      <c r="G217" s="62">
        <f t="shared" si="6"/>
        <v>11541880.279999917</v>
      </c>
      <c r="H217" s="63" t="s">
        <v>44</v>
      </c>
      <c r="I217" s="68">
        <v>6</v>
      </c>
      <c r="J217" s="58">
        <f t="shared" si="5"/>
        <v>43269</v>
      </c>
      <c r="M217" s="66"/>
    </row>
    <row r="218" spans="1:13" s="65" customFormat="1" x14ac:dyDescent="0.2">
      <c r="A218" s="58"/>
      <c r="B218" s="67"/>
      <c r="C218" s="1" t="s">
        <v>83</v>
      </c>
      <c r="D218" s="60"/>
      <c r="E218" s="61"/>
      <c r="F218" s="61"/>
      <c r="G218" s="62"/>
      <c r="H218" s="63"/>
      <c r="I218" s="68">
        <v>6</v>
      </c>
      <c r="J218" s="58"/>
      <c r="K218" s="65">
        <v>1</v>
      </c>
      <c r="L218" s="65">
        <v>31401</v>
      </c>
      <c r="M218" s="66">
        <v>43589.27</v>
      </c>
    </row>
    <row r="219" spans="1:13" s="65" customFormat="1" x14ac:dyDescent="0.2">
      <c r="A219" s="58"/>
      <c r="B219" s="67"/>
      <c r="C219" s="1" t="s">
        <v>200</v>
      </c>
      <c r="D219" s="60"/>
      <c r="E219" s="61"/>
      <c r="F219" s="61"/>
      <c r="G219" s="62"/>
      <c r="H219" s="63"/>
      <c r="I219" s="68">
        <v>6</v>
      </c>
      <c r="J219" s="58"/>
      <c r="K219" s="65">
        <v>1</v>
      </c>
      <c r="L219" s="65">
        <v>31501</v>
      </c>
      <c r="M219" s="66">
        <v>1311.21</v>
      </c>
    </row>
    <row r="220" spans="1:13" s="65" customFormat="1" x14ac:dyDescent="0.2">
      <c r="A220" s="58"/>
      <c r="B220" s="67"/>
      <c r="C220" s="1" t="s">
        <v>201</v>
      </c>
      <c r="D220" s="60"/>
      <c r="E220" s="61"/>
      <c r="F220" s="61"/>
      <c r="G220" s="62"/>
      <c r="H220" s="63"/>
      <c r="I220" s="68">
        <v>6</v>
      </c>
      <c r="J220" s="58"/>
      <c r="K220" s="65">
        <v>1</v>
      </c>
      <c r="L220" s="65">
        <v>31603</v>
      </c>
      <c r="M220" s="66">
        <v>47578.35</v>
      </c>
    </row>
    <row r="221" spans="1:13" s="65" customFormat="1" x14ac:dyDescent="0.2">
      <c r="A221" s="58"/>
      <c r="B221" s="67"/>
      <c r="C221" s="1" t="s">
        <v>84</v>
      </c>
      <c r="D221" s="60"/>
      <c r="E221" s="61"/>
      <c r="F221" s="61"/>
      <c r="G221" s="62"/>
      <c r="H221" s="63"/>
      <c r="I221" s="68">
        <v>6</v>
      </c>
      <c r="J221" s="58"/>
      <c r="K221" s="65">
        <v>1</v>
      </c>
      <c r="L221" s="65">
        <v>31701</v>
      </c>
      <c r="M221" s="66">
        <v>4886.8100000000004</v>
      </c>
    </row>
    <row r="222" spans="1:13" s="65" customFormat="1" x14ac:dyDescent="0.2">
      <c r="A222" s="58">
        <v>43269</v>
      </c>
      <c r="B222" s="67"/>
      <c r="C222" s="60" t="s">
        <v>60</v>
      </c>
      <c r="D222" s="60" t="s">
        <v>202</v>
      </c>
      <c r="E222" s="61"/>
      <c r="F222" s="61">
        <v>1215</v>
      </c>
      <c r="G222" s="62">
        <f>G217+E222-F222</f>
        <v>11540665.279999917</v>
      </c>
      <c r="H222" s="63" t="s">
        <v>33</v>
      </c>
      <c r="I222" s="68">
        <v>6</v>
      </c>
      <c r="J222" s="58">
        <f t="shared" si="5"/>
        <v>43269</v>
      </c>
      <c r="K222" s="65">
        <v>2</v>
      </c>
      <c r="L222" s="65">
        <v>35501</v>
      </c>
      <c r="M222" s="66">
        <v>392.56</v>
      </c>
    </row>
    <row r="223" spans="1:13" s="65" customFormat="1" x14ac:dyDescent="0.2">
      <c r="A223" s="58"/>
      <c r="B223" s="67"/>
      <c r="C223" s="60"/>
      <c r="D223" s="60"/>
      <c r="E223" s="61"/>
      <c r="F223" s="61"/>
      <c r="G223" s="62"/>
      <c r="H223" s="63"/>
      <c r="I223" s="68">
        <v>6</v>
      </c>
      <c r="J223" s="58"/>
      <c r="K223" s="65">
        <v>2</v>
      </c>
      <c r="L223" s="65">
        <v>29601</v>
      </c>
      <c r="M223" s="66">
        <v>822.44</v>
      </c>
    </row>
    <row r="224" spans="1:13" s="65" customFormat="1" x14ac:dyDescent="0.2">
      <c r="A224" s="58">
        <v>43269</v>
      </c>
      <c r="B224" s="67"/>
      <c r="C224" s="60" t="s">
        <v>60</v>
      </c>
      <c r="D224" s="60" t="s">
        <v>203</v>
      </c>
      <c r="E224" s="61"/>
      <c r="F224" s="61">
        <v>1629</v>
      </c>
      <c r="G224" s="62">
        <f>G222+E224-F224</f>
        <v>11539036.279999917</v>
      </c>
      <c r="H224" s="63" t="s">
        <v>33</v>
      </c>
      <c r="I224" s="68">
        <v>6</v>
      </c>
      <c r="J224" s="58">
        <f t="shared" si="5"/>
        <v>43269</v>
      </c>
      <c r="K224" s="65">
        <v>1</v>
      </c>
      <c r="L224" s="65">
        <v>35501</v>
      </c>
      <c r="M224" s="66">
        <v>1629</v>
      </c>
    </row>
    <row r="225" spans="1:13" s="65" customFormat="1" x14ac:dyDescent="0.2">
      <c r="A225" s="72">
        <v>43270</v>
      </c>
      <c r="B225" s="73"/>
      <c r="C225" s="74"/>
      <c r="D225" s="74" t="s">
        <v>204</v>
      </c>
      <c r="E225" s="75">
        <v>230</v>
      </c>
      <c r="F225" s="75"/>
      <c r="G225" s="76">
        <f t="shared" si="6"/>
        <v>11539266.279999917</v>
      </c>
      <c r="H225" s="77" t="s">
        <v>205</v>
      </c>
      <c r="I225" s="78">
        <v>6</v>
      </c>
      <c r="J225" s="72">
        <f t="shared" si="5"/>
        <v>43270</v>
      </c>
      <c r="K225" s="79"/>
      <c r="L225" s="79"/>
      <c r="M225" s="80"/>
    </row>
    <row r="226" spans="1:13" s="65" customFormat="1" x14ac:dyDescent="0.2">
      <c r="A226" s="58">
        <v>43271</v>
      </c>
      <c r="B226" s="67"/>
      <c r="C226" s="60" t="s">
        <v>60</v>
      </c>
      <c r="D226" s="60" t="s">
        <v>206</v>
      </c>
      <c r="E226" s="61"/>
      <c r="F226" s="61">
        <v>1630.5</v>
      </c>
      <c r="G226" s="62">
        <f t="shared" si="6"/>
        <v>11537635.779999917</v>
      </c>
      <c r="H226" s="63" t="s">
        <v>33</v>
      </c>
      <c r="I226" s="68">
        <v>6</v>
      </c>
      <c r="J226" s="58">
        <f t="shared" si="5"/>
        <v>43271</v>
      </c>
      <c r="K226" s="65">
        <v>2</v>
      </c>
      <c r="L226" s="65">
        <v>35501</v>
      </c>
      <c r="M226" s="66">
        <v>1630.5</v>
      </c>
    </row>
    <row r="227" spans="1:13" s="65" customFormat="1" x14ac:dyDescent="0.2">
      <c r="A227" s="58">
        <v>43271</v>
      </c>
      <c r="B227" s="67"/>
      <c r="C227" s="60" t="s">
        <v>60</v>
      </c>
      <c r="D227" s="60" t="s">
        <v>207</v>
      </c>
      <c r="E227" s="61"/>
      <c r="F227" s="61">
        <v>1215</v>
      </c>
      <c r="G227" s="62">
        <f t="shared" si="6"/>
        <v>11536420.779999917</v>
      </c>
      <c r="H227" s="63" t="s">
        <v>33</v>
      </c>
      <c r="I227" s="68">
        <v>6</v>
      </c>
      <c r="J227" s="58">
        <f t="shared" si="5"/>
        <v>43271</v>
      </c>
      <c r="K227" s="65">
        <v>2</v>
      </c>
      <c r="L227" s="65">
        <v>35501</v>
      </c>
      <c r="M227" s="66">
        <v>1215</v>
      </c>
    </row>
    <row r="228" spans="1:13" s="65" customFormat="1" x14ac:dyDescent="0.2">
      <c r="A228" s="58">
        <v>43271</v>
      </c>
      <c r="B228" s="67" t="s">
        <v>208</v>
      </c>
      <c r="C228" s="60" t="s">
        <v>164</v>
      </c>
      <c r="D228" s="60" t="s">
        <v>209</v>
      </c>
      <c r="E228" s="61"/>
      <c r="F228" s="61">
        <v>230</v>
      </c>
      <c r="G228" s="62">
        <f t="shared" si="6"/>
        <v>11536190.779999917</v>
      </c>
      <c r="H228" s="63" t="s">
        <v>33</v>
      </c>
      <c r="I228" s="68">
        <v>6</v>
      </c>
      <c r="J228" s="58">
        <f t="shared" si="5"/>
        <v>43271</v>
      </c>
      <c r="K228" s="65">
        <v>4</v>
      </c>
      <c r="L228" s="65">
        <v>37501</v>
      </c>
      <c r="M228" s="61">
        <v>230</v>
      </c>
    </row>
    <row r="229" spans="1:13" s="65" customFormat="1" x14ac:dyDescent="0.2">
      <c r="A229" s="58">
        <v>43271</v>
      </c>
      <c r="B229" s="67" t="s">
        <v>210</v>
      </c>
      <c r="C229" s="60" t="s">
        <v>147</v>
      </c>
      <c r="D229" s="60" t="s">
        <v>211</v>
      </c>
      <c r="E229" s="61"/>
      <c r="F229" s="61">
        <v>391</v>
      </c>
      <c r="G229" s="62">
        <f t="shared" si="6"/>
        <v>11535799.779999917</v>
      </c>
      <c r="H229" s="63" t="s">
        <v>33</v>
      </c>
      <c r="I229" s="68">
        <v>6</v>
      </c>
      <c r="J229" s="58">
        <f t="shared" si="5"/>
        <v>43271</v>
      </c>
      <c r="K229" s="65">
        <v>4</v>
      </c>
      <c r="L229" s="65">
        <v>37501</v>
      </c>
      <c r="M229" s="61">
        <v>391</v>
      </c>
    </row>
    <row r="230" spans="1:13" s="65" customFormat="1" x14ac:dyDescent="0.2">
      <c r="A230" s="58">
        <v>43271</v>
      </c>
      <c r="B230" s="67" t="s">
        <v>212</v>
      </c>
      <c r="C230" s="60" t="s">
        <v>159</v>
      </c>
      <c r="D230" s="60" t="s">
        <v>213</v>
      </c>
      <c r="E230" s="61"/>
      <c r="F230" s="61">
        <v>230</v>
      </c>
      <c r="G230" s="62">
        <f t="shared" si="6"/>
        <v>11535569.779999917</v>
      </c>
      <c r="H230" s="63" t="s">
        <v>33</v>
      </c>
      <c r="I230" s="68">
        <v>6</v>
      </c>
      <c r="J230" s="58">
        <f t="shared" ref="J230:J304" si="7">A230</f>
        <v>43271</v>
      </c>
      <c r="K230" s="65">
        <v>4</v>
      </c>
      <c r="L230" s="65">
        <v>37501</v>
      </c>
      <c r="M230" s="61">
        <v>230</v>
      </c>
    </row>
    <row r="231" spans="1:13" s="65" customFormat="1" x14ac:dyDescent="0.2">
      <c r="A231" s="58">
        <v>43271</v>
      </c>
      <c r="B231" s="67" t="s">
        <v>214</v>
      </c>
      <c r="C231" s="60" t="s">
        <v>159</v>
      </c>
      <c r="D231" s="60" t="s">
        <v>215</v>
      </c>
      <c r="E231" s="61"/>
      <c r="F231" s="61">
        <v>230</v>
      </c>
      <c r="G231" s="62">
        <f t="shared" si="6"/>
        <v>11535339.779999917</v>
      </c>
      <c r="H231" s="63" t="s">
        <v>33</v>
      </c>
      <c r="I231" s="68">
        <v>6</v>
      </c>
      <c r="J231" s="58">
        <f t="shared" si="7"/>
        <v>43271</v>
      </c>
      <c r="K231" s="65">
        <v>4</v>
      </c>
      <c r="L231" s="65">
        <v>37501</v>
      </c>
      <c r="M231" s="61">
        <v>230</v>
      </c>
    </row>
    <row r="232" spans="1:13" s="65" customFormat="1" x14ac:dyDescent="0.2">
      <c r="A232" s="58">
        <v>43271</v>
      </c>
      <c r="B232" s="67" t="s">
        <v>216</v>
      </c>
      <c r="C232" s="60" t="s">
        <v>164</v>
      </c>
      <c r="D232" s="60" t="s">
        <v>217</v>
      </c>
      <c r="E232" s="61"/>
      <c r="F232" s="61">
        <v>230</v>
      </c>
      <c r="G232" s="62">
        <f t="shared" si="6"/>
        <v>11535109.779999917</v>
      </c>
      <c r="H232" s="63" t="s">
        <v>33</v>
      </c>
      <c r="I232" s="68">
        <v>6</v>
      </c>
      <c r="J232" s="58">
        <f t="shared" si="7"/>
        <v>43271</v>
      </c>
      <c r="K232" s="65">
        <v>4</v>
      </c>
      <c r="L232" s="65">
        <v>37501</v>
      </c>
      <c r="M232" s="61">
        <v>230</v>
      </c>
    </row>
    <row r="233" spans="1:13" s="65" customFormat="1" x14ac:dyDescent="0.2">
      <c r="A233" s="58">
        <v>43271</v>
      </c>
      <c r="B233" s="67" t="s">
        <v>218</v>
      </c>
      <c r="C233" s="60" t="s">
        <v>159</v>
      </c>
      <c r="D233" s="60" t="s">
        <v>219</v>
      </c>
      <c r="E233" s="61"/>
      <c r="F233" s="61">
        <v>920</v>
      </c>
      <c r="G233" s="62">
        <f t="shared" si="6"/>
        <v>11534189.779999917</v>
      </c>
      <c r="H233" s="63" t="s">
        <v>33</v>
      </c>
      <c r="I233" s="68">
        <v>6</v>
      </c>
      <c r="J233" s="58">
        <f t="shared" si="7"/>
        <v>43271</v>
      </c>
      <c r="K233" s="65">
        <v>4</v>
      </c>
      <c r="L233" s="65">
        <v>37501</v>
      </c>
      <c r="M233" s="61">
        <v>920</v>
      </c>
    </row>
    <row r="234" spans="1:13" s="65" customFormat="1" x14ac:dyDescent="0.2">
      <c r="A234" s="58">
        <v>43271</v>
      </c>
      <c r="B234" s="67" t="s">
        <v>220</v>
      </c>
      <c r="C234" s="60" t="s">
        <v>159</v>
      </c>
      <c r="D234" s="60" t="s">
        <v>221</v>
      </c>
      <c r="E234" s="61"/>
      <c r="F234" s="61">
        <v>1115.5</v>
      </c>
      <c r="G234" s="62">
        <f t="shared" si="6"/>
        <v>11533074.279999917</v>
      </c>
      <c r="H234" s="63" t="s">
        <v>33</v>
      </c>
      <c r="I234" s="68">
        <v>6</v>
      </c>
      <c r="J234" s="58">
        <f t="shared" si="7"/>
        <v>43271</v>
      </c>
      <c r="K234" s="65">
        <v>4</v>
      </c>
      <c r="L234" s="65">
        <v>37501</v>
      </c>
      <c r="M234" s="66">
        <v>1115.5</v>
      </c>
    </row>
    <row r="235" spans="1:13" s="65" customFormat="1" x14ac:dyDescent="0.2">
      <c r="A235" s="58">
        <v>43271</v>
      </c>
      <c r="B235" s="67" t="s">
        <v>222</v>
      </c>
      <c r="C235" s="60" t="s">
        <v>147</v>
      </c>
      <c r="D235" s="60" t="s">
        <v>223</v>
      </c>
      <c r="E235" s="61"/>
      <c r="F235" s="61">
        <v>655.5</v>
      </c>
      <c r="G235" s="62">
        <f t="shared" si="6"/>
        <v>11532418.779999917</v>
      </c>
      <c r="H235" s="63" t="s">
        <v>33</v>
      </c>
      <c r="I235" s="68">
        <v>6</v>
      </c>
      <c r="J235" s="58">
        <f t="shared" si="7"/>
        <v>43271</v>
      </c>
      <c r="K235" s="65">
        <v>4</v>
      </c>
      <c r="L235" s="65">
        <v>37501</v>
      </c>
      <c r="M235" s="66">
        <v>655.5</v>
      </c>
    </row>
    <row r="236" spans="1:13" s="65" customFormat="1" x14ac:dyDescent="0.2">
      <c r="A236" s="58">
        <v>43271</v>
      </c>
      <c r="B236" s="67" t="s">
        <v>224</v>
      </c>
      <c r="C236" s="60" t="s">
        <v>147</v>
      </c>
      <c r="D236" s="60" t="s">
        <v>225</v>
      </c>
      <c r="E236" s="61"/>
      <c r="F236" s="61">
        <v>529</v>
      </c>
      <c r="G236" s="62">
        <f t="shared" si="6"/>
        <v>11531889.779999917</v>
      </c>
      <c r="H236" s="63" t="s">
        <v>33</v>
      </c>
      <c r="I236" s="68">
        <v>6</v>
      </c>
      <c r="J236" s="58">
        <f t="shared" si="7"/>
        <v>43271</v>
      </c>
      <c r="K236" s="65">
        <v>4</v>
      </c>
      <c r="L236" s="65">
        <v>37501</v>
      </c>
      <c r="M236" s="66">
        <v>529</v>
      </c>
    </row>
    <row r="237" spans="1:13" s="65" customFormat="1" x14ac:dyDescent="0.2">
      <c r="A237" s="58">
        <v>43271</v>
      </c>
      <c r="B237" s="67" t="s">
        <v>226</v>
      </c>
      <c r="C237" s="60" t="s">
        <v>147</v>
      </c>
      <c r="D237" s="60" t="s">
        <v>227</v>
      </c>
      <c r="E237" s="61"/>
      <c r="F237" s="61">
        <v>546.25</v>
      </c>
      <c r="G237" s="62">
        <f t="shared" si="6"/>
        <v>11531343.529999917</v>
      </c>
      <c r="H237" s="63" t="s">
        <v>33</v>
      </c>
      <c r="I237" s="68">
        <v>6</v>
      </c>
      <c r="J237" s="58">
        <f t="shared" si="7"/>
        <v>43271</v>
      </c>
      <c r="K237" s="65">
        <v>4</v>
      </c>
      <c r="L237" s="65">
        <v>37501</v>
      </c>
      <c r="M237" s="61">
        <v>546.25</v>
      </c>
    </row>
    <row r="238" spans="1:13" s="65" customFormat="1" x14ac:dyDescent="0.2">
      <c r="A238" s="58">
        <v>43271</v>
      </c>
      <c r="B238" s="67" t="s">
        <v>228</v>
      </c>
      <c r="C238" s="60" t="s">
        <v>153</v>
      </c>
      <c r="D238" s="60" t="s">
        <v>229</v>
      </c>
      <c r="E238" s="61"/>
      <c r="F238" s="61">
        <v>654</v>
      </c>
      <c r="G238" s="62">
        <f t="shared" si="6"/>
        <v>11530689.529999917</v>
      </c>
      <c r="H238" s="63" t="s">
        <v>33</v>
      </c>
      <c r="I238" s="68">
        <v>6</v>
      </c>
      <c r="J238" s="58">
        <f t="shared" si="7"/>
        <v>43271</v>
      </c>
      <c r="K238" s="65">
        <v>4</v>
      </c>
      <c r="L238" s="65">
        <v>37501</v>
      </c>
      <c r="M238" s="61">
        <v>654</v>
      </c>
    </row>
    <row r="239" spans="1:13" s="65" customFormat="1" x14ac:dyDescent="0.2">
      <c r="A239" s="58">
        <v>43271</v>
      </c>
      <c r="B239" s="67" t="s">
        <v>230</v>
      </c>
      <c r="C239" s="60" t="s">
        <v>153</v>
      </c>
      <c r="D239" s="60" t="s">
        <v>231</v>
      </c>
      <c r="E239" s="61"/>
      <c r="F239" s="61">
        <v>654</v>
      </c>
      <c r="G239" s="62">
        <f t="shared" si="6"/>
        <v>11530035.529999917</v>
      </c>
      <c r="H239" s="63" t="s">
        <v>33</v>
      </c>
      <c r="I239" s="68">
        <v>6</v>
      </c>
      <c r="J239" s="58">
        <f t="shared" si="7"/>
        <v>43271</v>
      </c>
      <c r="K239" s="65">
        <v>4</v>
      </c>
      <c r="L239" s="65">
        <v>37501</v>
      </c>
      <c r="M239" s="61">
        <v>654</v>
      </c>
    </row>
    <row r="240" spans="1:13" s="65" customFormat="1" x14ac:dyDescent="0.2">
      <c r="A240" s="58">
        <v>43271</v>
      </c>
      <c r="B240" s="67" t="s">
        <v>232</v>
      </c>
      <c r="C240" s="60" t="s">
        <v>153</v>
      </c>
      <c r="D240" s="60" t="s">
        <v>233</v>
      </c>
      <c r="E240" s="61"/>
      <c r="F240" s="61">
        <v>230</v>
      </c>
      <c r="G240" s="62">
        <f t="shared" si="6"/>
        <v>11529805.529999917</v>
      </c>
      <c r="H240" s="63" t="s">
        <v>33</v>
      </c>
      <c r="I240" s="68">
        <v>6</v>
      </c>
      <c r="J240" s="58">
        <f t="shared" si="7"/>
        <v>43271</v>
      </c>
      <c r="K240" s="65">
        <v>4</v>
      </c>
      <c r="L240" s="65">
        <v>37501</v>
      </c>
      <c r="M240" s="61">
        <v>230</v>
      </c>
    </row>
    <row r="241" spans="1:13" s="65" customFormat="1" x14ac:dyDescent="0.2">
      <c r="A241" s="58">
        <v>43271</v>
      </c>
      <c r="B241" s="67" t="s">
        <v>234</v>
      </c>
      <c r="C241" s="60" t="s">
        <v>153</v>
      </c>
      <c r="D241" s="60" t="s">
        <v>235</v>
      </c>
      <c r="E241" s="61"/>
      <c r="F241" s="61">
        <v>230</v>
      </c>
      <c r="G241" s="62">
        <f t="shared" si="6"/>
        <v>11529575.529999917</v>
      </c>
      <c r="H241" s="63" t="s">
        <v>33</v>
      </c>
      <c r="I241" s="68">
        <v>6</v>
      </c>
      <c r="J241" s="58">
        <f t="shared" si="7"/>
        <v>43271</v>
      </c>
      <c r="K241" s="65">
        <v>4</v>
      </c>
      <c r="L241" s="65">
        <v>37501</v>
      </c>
      <c r="M241" s="61">
        <v>230</v>
      </c>
    </row>
    <row r="242" spans="1:13" s="65" customFormat="1" x14ac:dyDescent="0.2">
      <c r="A242" s="58">
        <v>43271</v>
      </c>
      <c r="B242" s="67" t="s">
        <v>236</v>
      </c>
      <c r="C242" s="60" t="s">
        <v>147</v>
      </c>
      <c r="D242" s="60" t="s">
        <v>237</v>
      </c>
      <c r="E242" s="61"/>
      <c r="F242" s="61">
        <v>1231.6500000000001</v>
      </c>
      <c r="G242" s="62">
        <f t="shared" si="6"/>
        <v>11528343.879999917</v>
      </c>
      <c r="H242" s="63" t="s">
        <v>33</v>
      </c>
      <c r="I242" s="68">
        <v>6</v>
      </c>
      <c r="J242" s="58">
        <f t="shared" si="7"/>
        <v>43271</v>
      </c>
      <c r="K242" s="65">
        <v>4</v>
      </c>
      <c r="L242" s="65">
        <v>37501</v>
      </c>
      <c r="M242" s="66">
        <v>1231.6500000000001</v>
      </c>
    </row>
    <row r="243" spans="1:13" s="65" customFormat="1" x14ac:dyDescent="0.2">
      <c r="A243" s="58">
        <v>43271</v>
      </c>
      <c r="B243" s="67" t="s">
        <v>238</v>
      </c>
      <c r="C243" s="60" t="s">
        <v>239</v>
      </c>
      <c r="D243" s="60" t="s">
        <v>240</v>
      </c>
      <c r="E243" s="61"/>
      <c r="F243" s="61">
        <v>460</v>
      </c>
      <c r="G243" s="62">
        <f t="shared" si="6"/>
        <v>11527883.879999917</v>
      </c>
      <c r="H243" s="63" t="s">
        <v>33</v>
      </c>
      <c r="I243" s="68">
        <v>6</v>
      </c>
      <c r="J243" s="58">
        <f t="shared" si="7"/>
        <v>43271</v>
      </c>
      <c r="K243" s="65">
        <v>4</v>
      </c>
      <c r="L243" s="65">
        <v>37501</v>
      </c>
      <c r="M243" s="61">
        <v>460</v>
      </c>
    </row>
    <row r="244" spans="1:13" s="65" customFormat="1" x14ac:dyDescent="0.2">
      <c r="A244" s="58">
        <v>43271</v>
      </c>
      <c r="B244" s="67" t="s">
        <v>241</v>
      </c>
      <c r="C244" s="60" t="s">
        <v>171</v>
      </c>
      <c r="D244" s="60" t="s">
        <v>242</v>
      </c>
      <c r="E244" s="61"/>
      <c r="F244" s="61">
        <v>771.65</v>
      </c>
      <c r="G244" s="62">
        <f t="shared" si="6"/>
        <v>11527112.229999917</v>
      </c>
      <c r="H244" s="63" t="s">
        <v>33</v>
      </c>
      <c r="I244" s="68">
        <v>6</v>
      </c>
      <c r="J244" s="58">
        <f t="shared" si="7"/>
        <v>43271</v>
      </c>
      <c r="K244" s="65">
        <v>4</v>
      </c>
      <c r="L244" s="65">
        <v>37501</v>
      </c>
      <c r="M244" s="61">
        <v>771.65</v>
      </c>
    </row>
    <row r="245" spans="1:13" s="65" customFormat="1" x14ac:dyDescent="0.2">
      <c r="A245" s="58">
        <v>43271</v>
      </c>
      <c r="B245" s="67" t="s">
        <v>243</v>
      </c>
      <c r="C245" s="60" t="s">
        <v>171</v>
      </c>
      <c r="D245" s="60" t="s">
        <v>244</v>
      </c>
      <c r="E245" s="61"/>
      <c r="F245" s="61">
        <v>1534.1</v>
      </c>
      <c r="G245" s="62">
        <f t="shared" si="6"/>
        <v>11525578.129999917</v>
      </c>
      <c r="H245" s="63" t="s">
        <v>33</v>
      </c>
      <c r="I245" s="68">
        <v>6</v>
      </c>
      <c r="J245" s="58">
        <f t="shared" si="7"/>
        <v>43271</v>
      </c>
      <c r="K245" s="65">
        <v>4</v>
      </c>
      <c r="L245" s="65">
        <v>37501</v>
      </c>
      <c r="M245" s="61">
        <v>1534.1</v>
      </c>
    </row>
    <row r="246" spans="1:13" s="65" customFormat="1" x14ac:dyDescent="0.2">
      <c r="A246" s="58">
        <v>43271</v>
      </c>
      <c r="B246" s="67" t="s">
        <v>245</v>
      </c>
      <c r="C246" s="60" t="s">
        <v>164</v>
      </c>
      <c r="D246" s="60" t="s">
        <v>246</v>
      </c>
      <c r="E246" s="61"/>
      <c r="F246" s="61">
        <v>195.5</v>
      </c>
      <c r="G246" s="62">
        <f t="shared" si="6"/>
        <v>11525382.629999917</v>
      </c>
      <c r="H246" s="63" t="s">
        <v>33</v>
      </c>
      <c r="I246" s="68">
        <v>6</v>
      </c>
      <c r="J246" s="58">
        <f t="shared" si="7"/>
        <v>43271</v>
      </c>
      <c r="K246" s="65">
        <v>4</v>
      </c>
      <c r="L246" s="65">
        <v>37501</v>
      </c>
      <c r="M246" s="61">
        <v>195.5</v>
      </c>
    </row>
    <row r="247" spans="1:13" s="65" customFormat="1" x14ac:dyDescent="0.2">
      <c r="A247" s="58">
        <v>43271</v>
      </c>
      <c r="B247" s="67" t="s">
        <v>247</v>
      </c>
      <c r="C247" s="60" t="s">
        <v>164</v>
      </c>
      <c r="D247" s="60" t="s">
        <v>248</v>
      </c>
      <c r="E247" s="61"/>
      <c r="F247" s="61">
        <v>782</v>
      </c>
      <c r="G247" s="62">
        <f t="shared" si="6"/>
        <v>11524600.629999917</v>
      </c>
      <c r="H247" s="63" t="s">
        <v>33</v>
      </c>
      <c r="I247" s="68">
        <v>6</v>
      </c>
      <c r="J247" s="58">
        <f t="shared" si="7"/>
        <v>43271</v>
      </c>
      <c r="K247" s="65">
        <v>4</v>
      </c>
      <c r="L247" s="65">
        <v>37501</v>
      </c>
      <c r="M247" s="61">
        <v>782</v>
      </c>
    </row>
    <row r="248" spans="1:13" s="65" customFormat="1" x14ac:dyDescent="0.2">
      <c r="A248" s="58">
        <v>43271</v>
      </c>
      <c r="B248" s="67" t="s">
        <v>249</v>
      </c>
      <c r="C248" s="60" t="s">
        <v>164</v>
      </c>
      <c r="D248" s="60" t="s">
        <v>250</v>
      </c>
      <c r="E248" s="61"/>
      <c r="F248" s="61">
        <v>782</v>
      </c>
      <c r="G248" s="62">
        <f t="shared" si="6"/>
        <v>11523818.629999917</v>
      </c>
      <c r="H248" s="63" t="s">
        <v>33</v>
      </c>
      <c r="I248" s="68">
        <v>6</v>
      </c>
      <c r="J248" s="58">
        <f t="shared" si="7"/>
        <v>43271</v>
      </c>
      <c r="K248" s="65">
        <v>4</v>
      </c>
      <c r="L248" s="65">
        <v>37501</v>
      </c>
      <c r="M248" s="61">
        <v>782</v>
      </c>
    </row>
    <row r="249" spans="1:13" s="65" customFormat="1" x14ac:dyDescent="0.2">
      <c r="A249" s="58">
        <v>43271</v>
      </c>
      <c r="B249" s="67" t="s">
        <v>251</v>
      </c>
      <c r="C249" s="60" t="s">
        <v>164</v>
      </c>
      <c r="D249" s="60" t="s">
        <v>252</v>
      </c>
      <c r="E249" s="61"/>
      <c r="F249" s="61">
        <v>586.5</v>
      </c>
      <c r="G249" s="62">
        <f t="shared" si="6"/>
        <v>11523232.129999917</v>
      </c>
      <c r="H249" s="63" t="s">
        <v>33</v>
      </c>
      <c r="I249" s="68">
        <v>6</v>
      </c>
      <c r="J249" s="58">
        <f t="shared" si="7"/>
        <v>43271</v>
      </c>
      <c r="K249" s="65">
        <v>4</v>
      </c>
      <c r="L249" s="65">
        <v>37501</v>
      </c>
      <c r="M249" s="61">
        <v>586.5</v>
      </c>
    </row>
    <row r="250" spans="1:13" s="65" customFormat="1" x14ac:dyDescent="0.2">
      <c r="A250" s="58">
        <v>43271</v>
      </c>
      <c r="B250" s="67" t="s">
        <v>253</v>
      </c>
      <c r="C250" s="60" t="s">
        <v>164</v>
      </c>
      <c r="D250" s="60" t="s">
        <v>254</v>
      </c>
      <c r="E250" s="61"/>
      <c r="F250" s="61">
        <v>230</v>
      </c>
      <c r="G250" s="62">
        <f t="shared" si="6"/>
        <v>11523002.129999917</v>
      </c>
      <c r="H250" s="63" t="s">
        <v>33</v>
      </c>
      <c r="I250" s="68">
        <v>6</v>
      </c>
      <c r="J250" s="58">
        <f t="shared" si="7"/>
        <v>43271</v>
      </c>
      <c r="K250" s="65">
        <v>4</v>
      </c>
      <c r="L250" s="65">
        <v>37501</v>
      </c>
      <c r="M250" s="61">
        <v>230</v>
      </c>
    </row>
    <row r="251" spans="1:13" s="65" customFormat="1" x14ac:dyDescent="0.2">
      <c r="A251" s="58">
        <v>43271</v>
      </c>
      <c r="B251" s="67" t="s">
        <v>255</v>
      </c>
      <c r="C251" s="60" t="s">
        <v>164</v>
      </c>
      <c r="D251" s="60" t="s">
        <v>256</v>
      </c>
      <c r="E251" s="61"/>
      <c r="F251" s="61">
        <v>977.5</v>
      </c>
      <c r="G251" s="62">
        <f t="shared" si="6"/>
        <v>11522024.629999917</v>
      </c>
      <c r="H251" s="63" t="s">
        <v>33</v>
      </c>
      <c r="I251" s="68">
        <v>6</v>
      </c>
      <c r="J251" s="58">
        <f t="shared" si="7"/>
        <v>43271</v>
      </c>
      <c r="K251" s="65">
        <v>4</v>
      </c>
      <c r="L251" s="65">
        <v>37501</v>
      </c>
      <c r="M251" s="61">
        <v>977.5</v>
      </c>
    </row>
    <row r="252" spans="1:13" s="65" customFormat="1" x14ac:dyDescent="0.2">
      <c r="A252" s="58">
        <v>43271</v>
      </c>
      <c r="B252" s="67" t="s">
        <v>257</v>
      </c>
      <c r="C252" s="60" t="s">
        <v>159</v>
      </c>
      <c r="D252" s="60" t="s">
        <v>258</v>
      </c>
      <c r="E252" s="61"/>
      <c r="F252" s="61">
        <v>690</v>
      </c>
      <c r="G252" s="62">
        <f t="shared" si="6"/>
        <v>11521334.629999917</v>
      </c>
      <c r="H252" s="63" t="s">
        <v>33</v>
      </c>
      <c r="I252" s="68">
        <v>6</v>
      </c>
      <c r="J252" s="58">
        <f t="shared" si="7"/>
        <v>43271</v>
      </c>
      <c r="K252" s="65">
        <v>4</v>
      </c>
      <c r="L252" s="65">
        <v>37501</v>
      </c>
      <c r="M252" s="61">
        <v>690</v>
      </c>
    </row>
    <row r="253" spans="1:13" s="65" customFormat="1" x14ac:dyDescent="0.2">
      <c r="A253" s="58">
        <v>43271</v>
      </c>
      <c r="B253" s="67" t="s">
        <v>259</v>
      </c>
      <c r="C253" s="60" t="s">
        <v>159</v>
      </c>
      <c r="D253" s="60" t="s">
        <v>260</v>
      </c>
      <c r="E253" s="61"/>
      <c r="F253" s="61">
        <v>230</v>
      </c>
      <c r="G253" s="62">
        <f t="shared" si="6"/>
        <v>11521104.629999917</v>
      </c>
      <c r="H253" s="63" t="s">
        <v>33</v>
      </c>
      <c r="I253" s="68">
        <v>6</v>
      </c>
      <c r="J253" s="58">
        <f t="shared" si="7"/>
        <v>43271</v>
      </c>
      <c r="K253" s="65">
        <v>4</v>
      </c>
      <c r="L253" s="65">
        <v>37501</v>
      </c>
      <c r="M253" s="61">
        <v>230</v>
      </c>
    </row>
    <row r="254" spans="1:13" s="65" customFormat="1" x14ac:dyDescent="0.2">
      <c r="A254" s="58">
        <v>43271</v>
      </c>
      <c r="B254" s="67" t="s">
        <v>261</v>
      </c>
      <c r="C254" s="60" t="s">
        <v>164</v>
      </c>
      <c r="D254" s="60" t="s">
        <v>262</v>
      </c>
      <c r="E254" s="61"/>
      <c r="F254" s="61">
        <v>391</v>
      </c>
      <c r="G254" s="62">
        <f t="shared" si="6"/>
        <v>11520713.629999917</v>
      </c>
      <c r="H254" s="63" t="s">
        <v>33</v>
      </c>
      <c r="I254" s="68">
        <v>6</v>
      </c>
      <c r="J254" s="58">
        <f t="shared" si="7"/>
        <v>43271</v>
      </c>
      <c r="K254" s="65">
        <v>4</v>
      </c>
      <c r="L254" s="65">
        <v>37501</v>
      </c>
      <c r="M254" s="61">
        <v>391</v>
      </c>
    </row>
    <row r="255" spans="1:13" s="65" customFormat="1" x14ac:dyDescent="0.2">
      <c r="A255" s="58">
        <v>43271</v>
      </c>
      <c r="B255" s="67" t="s">
        <v>263</v>
      </c>
      <c r="C255" s="60" t="s">
        <v>164</v>
      </c>
      <c r="D255" s="60" t="s">
        <v>264</v>
      </c>
      <c r="E255" s="61"/>
      <c r="F255" s="61">
        <v>230</v>
      </c>
      <c r="G255" s="62">
        <f t="shared" si="6"/>
        <v>11520483.629999917</v>
      </c>
      <c r="H255" s="63" t="s">
        <v>33</v>
      </c>
      <c r="I255" s="68">
        <v>6</v>
      </c>
      <c r="J255" s="58">
        <f t="shared" si="7"/>
        <v>43271</v>
      </c>
      <c r="K255" s="65">
        <v>4</v>
      </c>
      <c r="L255" s="65">
        <v>37501</v>
      </c>
      <c r="M255" s="61">
        <v>230</v>
      </c>
    </row>
    <row r="256" spans="1:13" s="65" customFormat="1" x14ac:dyDescent="0.2">
      <c r="A256" s="58">
        <v>43271</v>
      </c>
      <c r="B256" s="67" t="s">
        <v>265</v>
      </c>
      <c r="C256" s="60" t="s">
        <v>171</v>
      </c>
      <c r="D256" s="60" t="s">
        <v>266</v>
      </c>
      <c r="E256" s="61"/>
      <c r="F256" s="61">
        <v>2034.35</v>
      </c>
      <c r="G256" s="62">
        <f t="shared" si="6"/>
        <v>11518449.279999917</v>
      </c>
      <c r="H256" s="63" t="s">
        <v>33</v>
      </c>
      <c r="I256" s="68">
        <v>6</v>
      </c>
      <c r="J256" s="58">
        <f t="shared" si="7"/>
        <v>43271</v>
      </c>
      <c r="K256" s="65">
        <v>4</v>
      </c>
      <c r="L256" s="65">
        <v>37501</v>
      </c>
      <c r="M256" s="61">
        <v>2034.35</v>
      </c>
    </row>
    <row r="257" spans="1:13" s="65" customFormat="1" x14ac:dyDescent="0.2">
      <c r="A257" s="58">
        <v>43271</v>
      </c>
      <c r="B257" s="67" t="s">
        <v>267</v>
      </c>
      <c r="C257" s="60" t="s">
        <v>171</v>
      </c>
      <c r="D257" s="60" t="s">
        <v>268</v>
      </c>
      <c r="E257" s="61"/>
      <c r="F257" s="61">
        <v>586.5</v>
      </c>
      <c r="G257" s="62">
        <f t="shared" si="6"/>
        <v>11517862.779999917</v>
      </c>
      <c r="H257" s="63" t="s">
        <v>33</v>
      </c>
      <c r="I257" s="68">
        <v>6</v>
      </c>
      <c r="J257" s="58">
        <f t="shared" si="7"/>
        <v>43271</v>
      </c>
      <c r="K257" s="65">
        <v>4</v>
      </c>
      <c r="L257" s="65">
        <v>37501</v>
      </c>
      <c r="M257" s="61">
        <v>586.5</v>
      </c>
    </row>
    <row r="258" spans="1:13" s="65" customFormat="1" x14ac:dyDescent="0.2">
      <c r="A258" s="58">
        <v>43271</v>
      </c>
      <c r="B258" s="67" t="s">
        <v>269</v>
      </c>
      <c r="C258" s="60" t="s">
        <v>171</v>
      </c>
      <c r="D258" s="60" t="s">
        <v>270</v>
      </c>
      <c r="E258" s="61"/>
      <c r="F258" s="61">
        <v>1687.05</v>
      </c>
      <c r="G258" s="62">
        <f t="shared" si="6"/>
        <v>11516175.729999917</v>
      </c>
      <c r="H258" s="63" t="s">
        <v>33</v>
      </c>
      <c r="I258" s="68">
        <v>6</v>
      </c>
      <c r="J258" s="58">
        <f t="shared" si="7"/>
        <v>43271</v>
      </c>
      <c r="K258" s="65">
        <v>4</v>
      </c>
      <c r="L258" s="65">
        <v>37501</v>
      </c>
      <c r="M258" s="61">
        <v>1687.05</v>
      </c>
    </row>
    <row r="259" spans="1:13" s="65" customFormat="1" x14ac:dyDescent="0.2">
      <c r="A259" s="58">
        <v>43271</v>
      </c>
      <c r="B259" s="60" t="s">
        <v>271</v>
      </c>
      <c r="C259" s="60" t="s">
        <v>272</v>
      </c>
      <c r="D259" s="65" t="s">
        <v>273</v>
      </c>
      <c r="E259" s="61"/>
      <c r="F259" s="61">
        <v>6904.33</v>
      </c>
      <c r="G259" s="62">
        <f t="shared" si="6"/>
        <v>11509271.399999917</v>
      </c>
      <c r="H259" s="63" t="s">
        <v>33</v>
      </c>
      <c r="I259" s="68">
        <v>6</v>
      </c>
      <c r="J259" s="58">
        <f t="shared" si="7"/>
        <v>43271</v>
      </c>
      <c r="K259" s="65">
        <v>1</v>
      </c>
      <c r="L259" s="65">
        <v>29401</v>
      </c>
      <c r="M259" s="66">
        <v>6904.33</v>
      </c>
    </row>
    <row r="260" spans="1:13" s="65" customFormat="1" x14ac:dyDescent="0.2">
      <c r="A260" s="58">
        <v>43272</v>
      </c>
      <c r="B260" s="67"/>
      <c r="C260" s="60" t="s">
        <v>60</v>
      </c>
      <c r="D260" s="60" t="s">
        <v>274</v>
      </c>
      <c r="E260" s="61"/>
      <c r="F260" s="61">
        <v>1629</v>
      </c>
      <c r="G260" s="62">
        <f t="shared" si="6"/>
        <v>11507642.399999917</v>
      </c>
      <c r="H260" s="63" t="s">
        <v>33</v>
      </c>
      <c r="I260" s="68">
        <v>6</v>
      </c>
      <c r="J260" s="58">
        <f t="shared" si="7"/>
        <v>43272</v>
      </c>
      <c r="K260" s="65">
        <v>2</v>
      </c>
      <c r="L260" s="65">
        <v>35501</v>
      </c>
      <c r="M260" s="61">
        <v>1629</v>
      </c>
    </row>
    <row r="261" spans="1:13" s="65" customFormat="1" x14ac:dyDescent="0.2">
      <c r="A261" s="58">
        <v>43272</v>
      </c>
      <c r="B261" s="67" t="s">
        <v>275</v>
      </c>
      <c r="C261" s="60" t="s">
        <v>276</v>
      </c>
      <c r="D261" s="60" t="s">
        <v>277</v>
      </c>
      <c r="E261" s="61"/>
      <c r="F261" s="61">
        <v>25666.84</v>
      </c>
      <c r="G261" s="62">
        <f t="shared" si="6"/>
        <v>11481975.559999917</v>
      </c>
      <c r="H261" s="63" t="s">
        <v>47</v>
      </c>
      <c r="I261" s="68">
        <v>6</v>
      </c>
      <c r="J261" s="58">
        <f t="shared" si="7"/>
        <v>43272</v>
      </c>
      <c r="K261" s="65">
        <v>1</v>
      </c>
      <c r="L261" s="65">
        <v>32201</v>
      </c>
      <c r="M261" s="66">
        <v>25666.84</v>
      </c>
    </row>
    <row r="262" spans="1:13" s="65" customFormat="1" x14ac:dyDescent="0.2">
      <c r="A262" s="58">
        <v>43272</v>
      </c>
      <c r="B262" s="67"/>
      <c r="C262" s="60" t="s">
        <v>48</v>
      </c>
      <c r="D262" s="60" t="s">
        <v>49</v>
      </c>
      <c r="E262" s="61"/>
      <c r="F262" s="61">
        <v>5</v>
      </c>
      <c r="G262" s="62">
        <f t="shared" si="6"/>
        <v>11481970.559999917</v>
      </c>
      <c r="H262" s="63" t="s">
        <v>49</v>
      </c>
      <c r="I262" s="68">
        <v>6</v>
      </c>
      <c r="J262" s="58">
        <f t="shared" si="7"/>
        <v>43272</v>
      </c>
      <c r="K262" s="65">
        <v>1</v>
      </c>
      <c r="L262" s="65">
        <v>34101</v>
      </c>
      <c r="M262" s="66">
        <v>5</v>
      </c>
    </row>
    <row r="263" spans="1:13" s="65" customFormat="1" x14ac:dyDescent="0.2">
      <c r="A263" s="58">
        <v>43272</v>
      </c>
      <c r="B263" s="67"/>
      <c r="C263" s="60" t="s">
        <v>48</v>
      </c>
      <c r="D263" s="60" t="s">
        <v>50</v>
      </c>
      <c r="E263" s="61"/>
      <c r="F263" s="61">
        <v>0.8</v>
      </c>
      <c r="G263" s="62">
        <f t="shared" si="6"/>
        <v>11481969.759999916</v>
      </c>
      <c r="H263" s="63" t="s">
        <v>50</v>
      </c>
      <c r="I263" s="68">
        <v>6</v>
      </c>
      <c r="J263" s="58">
        <f t="shared" si="7"/>
        <v>43272</v>
      </c>
      <c r="K263" s="65">
        <v>1</v>
      </c>
      <c r="L263" s="65">
        <v>34101</v>
      </c>
      <c r="M263" s="66">
        <v>0.8</v>
      </c>
    </row>
    <row r="264" spans="1:13" s="65" customFormat="1" x14ac:dyDescent="0.2">
      <c r="A264" s="58">
        <v>43272</v>
      </c>
      <c r="B264" s="67"/>
      <c r="C264" s="60" t="s">
        <v>63</v>
      </c>
      <c r="D264" s="60" t="s">
        <v>278</v>
      </c>
      <c r="E264" s="61"/>
      <c r="F264" s="61">
        <v>1538</v>
      </c>
      <c r="G264" s="62">
        <f t="shared" si="6"/>
        <v>11480431.759999916</v>
      </c>
      <c r="H264" s="63" t="s">
        <v>44</v>
      </c>
      <c r="I264" s="68">
        <v>6</v>
      </c>
      <c r="J264" s="58">
        <f t="shared" si="7"/>
        <v>43272</v>
      </c>
      <c r="K264" s="65">
        <v>2</v>
      </c>
      <c r="L264" s="65">
        <v>31603</v>
      </c>
      <c r="M264" s="66">
        <v>1538</v>
      </c>
    </row>
    <row r="265" spans="1:13" s="65" customFormat="1" x14ac:dyDescent="0.2">
      <c r="A265" s="58">
        <v>43272</v>
      </c>
      <c r="B265" s="67"/>
      <c r="C265" s="60" t="s">
        <v>60</v>
      </c>
      <c r="D265" s="60" t="s">
        <v>279</v>
      </c>
      <c r="E265" s="61"/>
      <c r="F265" s="61">
        <v>1724.49</v>
      </c>
      <c r="G265" s="62">
        <f t="shared" si="6"/>
        <v>11478707.269999916</v>
      </c>
      <c r="H265" s="63" t="s">
        <v>33</v>
      </c>
      <c r="I265" s="68">
        <v>6</v>
      </c>
      <c r="J265" s="58">
        <f t="shared" si="7"/>
        <v>43272</v>
      </c>
      <c r="K265" s="65">
        <v>2</v>
      </c>
      <c r="L265" s="65">
        <v>35501</v>
      </c>
      <c r="M265" s="66">
        <v>1724.49</v>
      </c>
    </row>
    <row r="266" spans="1:13" s="65" customFormat="1" x14ac:dyDescent="0.2">
      <c r="A266" s="58">
        <v>43272</v>
      </c>
      <c r="B266" s="67" t="s">
        <v>280</v>
      </c>
      <c r="C266" s="60" t="s">
        <v>281</v>
      </c>
      <c r="D266" s="60" t="s">
        <v>282</v>
      </c>
      <c r="E266" s="61"/>
      <c r="F266" s="61">
        <v>10970</v>
      </c>
      <c r="G266" s="62">
        <f t="shared" si="6"/>
        <v>11467737.269999916</v>
      </c>
      <c r="H266" s="63" t="s">
        <v>33</v>
      </c>
      <c r="I266" s="68">
        <v>6</v>
      </c>
      <c r="J266" s="58">
        <f t="shared" si="7"/>
        <v>43272</v>
      </c>
      <c r="K266" s="65">
        <v>2</v>
      </c>
      <c r="L266" s="65">
        <v>35101</v>
      </c>
      <c r="M266" s="61">
        <v>10970</v>
      </c>
    </row>
    <row r="267" spans="1:13" s="65" customFormat="1" x14ac:dyDescent="0.2">
      <c r="A267" s="72">
        <v>43273</v>
      </c>
      <c r="B267" s="73"/>
      <c r="C267" s="74"/>
      <c r="D267" s="74" t="s">
        <v>204</v>
      </c>
      <c r="E267" s="75">
        <v>415.2</v>
      </c>
      <c r="F267" s="75"/>
      <c r="G267" s="76">
        <f t="shared" si="6"/>
        <v>11468152.469999915</v>
      </c>
      <c r="H267" s="77" t="s">
        <v>205</v>
      </c>
      <c r="I267" s="78">
        <v>6</v>
      </c>
      <c r="J267" s="72">
        <f t="shared" si="7"/>
        <v>43273</v>
      </c>
      <c r="K267" s="79"/>
      <c r="L267" s="79"/>
      <c r="M267" s="80"/>
    </row>
    <row r="268" spans="1:13" s="65" customFormat="1" x14ac:dyDescent="0.2">
      <c r="A268" s="72">
        <v>43273</v>
      </c>
      <c r="B268" s="73"/>
      <c r="C268" s="74"/>
      <c r="D268" s="74" t="s">
        <v>204</v>
      </c>
      <c r="E268" s="75">
        <v>715.5</v>
      </c>
      <c r="F268" s="75"/>
      <c r="G268" s="76">
        <f t="shared" si="6"/>
        <v>11468867.969999915</v>
      </c>
      <c r="H268" s="77" t="s">
        <v>205</v>
      </c>
      <c r="I268" s="78">
        <v>6</v>
      </c>
      <c r="J268" s="72">
        <f t="shared" si="7"/>
        <v>43273</v>
      </c>
      <c r="K268" s="79"/>
      <c r="L268" s="79"/>
      <c r="M268" s="80"/>
    </row>
    <row r="269" spans="1:13" s="65" customFormat="1" x14ac:dyDescent="0.2">
      <c r="A269" s="72">
        <v>43273</v>
      </c>
      <c r="B269" s="73"/>
      <c r="C269" s="74"/>
      <c r="D269" s="74" t="s">
        <v>204</v>
      </c>
      <c r="E269" s="75">
        <v>415.15</v>
      </c>
      <c r="F269" s="75"/>
      <c r="G269" s="76">
        <f t="shared" si="6"/>
        <v>11469283.119999915</v>
      </c>
      <c r="H269" s="77" t="s">
        <v>205</v>
      </c>
      <c r="I269" s="78">
        <v>6</v>
      </c>
      <c r="J269" s="72">
        <f t="shared" si="7"/>
        <v>43273</v>
      </c>
      <c r="K269" s="79"/>
      <c r="L269" s="79"/>
      <c r="M269" s="80"/>
    </row>
    <row r="270" spans="1:13" s="65" customFormat="1" x14ac:dyDescent="0.2">
      <c r="A270" s="72">
        <v>43273</v>
      </c>
      <c r="B270" s="73"/>
      <c r="C270" s="74"/>
      <c r="D270" s="74" t="s">
        <v>283</v>
      </c>
      <c r="E270" s="75">
        <v>415.15</v>
      </c>
      <c r="F270" s="75"/>
      <c r="G270" s="76">
        <f t="shared" si="6"/>
        <v>11469698.269999916</v>
      </c>
      <c r="H270" s="77" t="s">
        <v>283</v>
      </c>
      <c r="I270" s="78">
        <v>6</v>
      </c>
      <c r="J270" s="72">
        <f t="shared" si="7"/>
        <v>43273</v>
      </c>
      <c r="K270" s="79"/>
      <c r="L270" s="79"/>
      <c r="M270" s="80"/>
    </row>
    <row r="271" spans="1:13" s="65" customFormat="1" ht="15" x14ac:dyDescent="0.25">
      <c r="A271" s="58">
        <v>43276</v>
      </c>
      <c r="B271" s="67" t="s">
        <v>284</v>
      </c>
      <c r="C271" s="60" t="s">
        <v>71</v>
      </c>
      <c r="D271" s="60" t="s">
        <v>285</v>
      </c>
      <c r="E271" s="61"/>
      <c r="F271" s="61">
        <v>1949.55</v>
      </c>
      <c r="G271" s="62">
        <f t="shared" si="6"/>
        <v>11467748.719999915</v>
      </c>
      <c r="H271" s="63" t="s">
        <v>33</v>
      </c>
      <c r="I271" s="68">
        <v>6</v>
      </c>
      <c r="J271" s="58">
        <f t="shared" si="7"/>
        <v>43276</v>
      </c>
      <c r="K271" s="65">
        <v>2</v>
      </c>
      <c r="L271" s="65">
        <v>37501</v>
      </c>
      <c r="M271" s="81">
        <v>1629.55</v>
      </c>
    </row>
    <row r="272" spans="1:13" s="65" customFormat="1" ht="15" x14ac:dyDescent="0.25">
      <c r="A272" s="58"/>
      <c r="B272" s="67"/>
      <c r="C272" s="60"/>
      <c r="D272" s="60"/>
      <c r="E272" s="61"/>
      <c r="F272" s="61"/>
      <c r="G272" s="62"/>
      <c r="H272" s="63"/>
      <c r="I272" s="68">
        <v>6</v>
      </c>
      <c r="J272" s="58"/>
      <c r="K272" s="65">
        <v>2</v>
      </c>
      <c r="L272">
        <v>39202</v>
      </c>
      <c r="M272" s="66">
        <v>320</v>
      </c>
    </row>
    <row r="273" spans="1:13" s="65" customFormat="1" ht="15" x14ac:dyDescent="0.25">
      <c r="A273" s="58">
        <v>43276</v>
      </c>
      <c r="B273" s="67" t="s">
        <v>286</v>
      </c>
      <c r="C273" s="60" t="s">
        <v>287</v>
      </c>
      <c r="D273" s="60" t="s">
        <v>288</v>
      </c>
      <c r="E273" s="61"/>
      <c r="F273" s="61">
        <v>1949.55</v>
      </c>
      <c r="G273" s="62">
        <f>G271+E273-F273</f>
        <v>11465799.169999914</v>
      </c>
      <c r="H273" s="63" t="s">
        <v>33</v>
      </c>
      <c r="I273" s="68">
        <v>6</v>
      </c>
      <c r="J273" s="58">
        <f t="shared" si="7"/>
        <v>43276</v>
      </c>
      <c r="K273" s="65">
        <v>2</v>
      </c>
      <c r="L273" s="65">
        <v>37501</v>
      </c>
      <c r="M273" s="81">
        <v>1629.55</v>
      </c>
    </row>
    <row r="274" spans="1:13" s="65" customFormat="1" ht="15" x14ac:dyDescent="0.25">
      <c r="A274" s="58"/>
      <c r="B274" s="67"/>
      <c r="C274" s="60"/>
      <c r="D274" s="60"/>
      <c r="E274" s="61"/>
      <c r="F274" s="61"/>
      <c r="G274" s="62"/>
      <c r="H274" s="63"/>
      <c r="I274" s="68">
        <v>6</v>
      </c>
      <c r="J274" s="58"/>
      <c r="K274" s="65">
        <v>2</v>
      </c>
      <c r="L274">
        <v>39202</v>
      </c>
      <c r="M274" s="66">
        <v>320</v>
      </c>
    </row>
    <row r="275" spans="1:13" s="65" customFormat="1" ht="15" x14ac:dyDescent="0.25">
      <c r="A275" s="58">
        <v>43276</v>
      </c>
      <c r="B275" s="67" t="s">
        <v>289</v>
      </c>
      <c r="C275" s="60" t="s">
        <v>290</v>
      </c>
      <c r="D275" s="60" t="s">
        <v>291</v>
      </c>
      <c r="E275" s="61"/>
      <c r="F275" s="61">
        <v>1949.55</v>
      </c>
      <c r="G275" s="62">
        <f>G273+E275-F275</f>
        <v>11463849.619999913</v>
      </c>
      <c r="H275" s="63" t="s">
        <v>33</v>
      </c>
      <c r="I275" s="68">
        <v>6</v>
      </c>
      <c r="J275" s="58">
        <f t="shared" si="7"/>
        <v>43276</v>
      </c>
      <c r="K275" s="65">
        <v>2</v>
      </c>
      <c r="L275" s="65">
        <v>37501</v>
      </c>
      <c r="M275" s="81">
        <v>1629.55</v>
      </c>
    </row>
    <row r="276" spans="1:13" s="65" customFormat="1" ht="15" x14ac:dyDescent="0.25">
      <c r="A276" s="58"/>
      <c r="B276" s="67"/>
      <c r="C276" s="60"/>
      <c r="D276" s="60"/>
      <c r="E276" s="61"/>
      <c r="F276" s="61"/>
      <c r="G276" s="62"/>
      <c r="H276" s="63"/>
      <c r="I276" s="68">
        <v>6</v>
      </c>
      <c r="J276" s="58"/>
      <c r="K276" s="65">
        <v>2</v>
      </c>
      <c r="L276">
        <v>39202</v>
      </c>
      <c r="M276" s="66">
        <v>320</v>
      </c>
    </row>
    <row r="277" spans="1:13" s="65" customFormat="1" ht="15" x14ac:dyDescent="0.25">
      <c r="A277" s="58">
        <v>43276</v>
      </c>
      <c r="B277" s="67" t="s">
        <v>292</v>
      </c>
      <c r="C277" s="60" t="s">
        <v>293</v>
      </c>
      <c r="D277" s="60" t="s">
        <v>294</v>
      </c>
      <c r="E277" s="61"/>
      <c r="F277" s="61">
        <v>1949.55</v>
      </c>
      <c r="G277" s="62">
        <f>G275+E277-F277</f>
        <v>11461900.069999913</v>
      </c>
      <c r="H277" s="63" t="s">
        <v>33</v>
      </c>
      <c r="I277" s="68">
        <v>6</v>
      </c>
      <c r="J277" s="58">
        <f t="shared" si="7"/>
        <v>43276</v>
      </c>
      <c r="K277" s="65">
        <v>2</v>
      </c>
      <c r="L277" s="65">
        <v>37501</v>
      </c>
      <c r="M277" s="81">
        <v>1629.55</v>
      </c>
    </row>
    <row r="278" spans="1:13" s="65" customFormat="1" ht="15" x14ac:dyDescent="0.25">
      <c r="A278" s="58"/>
      <c r="B278" s="67"/>
      <c r="C278" s="60"/>
      <c r="D278" s="60"/>
      <c r="E278" s="61"/>
      <c r="F278" s="61"/>
      <c r="G278" s="62"/>
      <c r="H278" s="63"/>
      <c r="I278" s="68">
        <v>6</v>
      </c>
      <c r="J278" s="58"/>
      <c r="K278" s="65">
        <v>2</v>
      </c>
      <c r="L278">
        <v>39202</v>
      </c>
      <c r="M278" s="66">
        <v>320</v>
      </c>
    </row>
    <row r="279" spans="1:13" s="65" customFormat="1" x14ac:dyDescent="0.2">
      <c r="A279" s="58">
        <v>43276</v>
      </c>
      <c r="B279" s="67"/>
      <c r="C279" s="60" t="s">
        <v>60</v>
      </c>
      <c r="D279" s="60" t="s">
        <v>295</v>
      </c>
      <c r="E279" s="61"/>
      <c r="F279" s="61">
        <v>1734.93</v>
      </c>
      <c r="G279" s="62">
        <f>G277+E279-F279</f>
        <v>11460165.139999913</v>
      </c>
      <c r="H279" s="63" t="s">
        <v>33</v>
      </c>
      <c r="I279" s="68">
        <v>6</v>
      </c>
      <c r="J279" s="58">
        <f t="shared" si="7"/>
        <v>43276</v>
      </c>
      <c r="K279" s="65">
        <v>4</v>
      </c>
      <c r="L279" s="65">
        <v>35501</v>
      </c>
      <c r="M279" s="66">
        <v>1734.93</v>
      </c>
    </row>
    <row r="280" spans="1:13" s="65" customFormat="1" x14ac:dyDescent="0.2">
      <c r="A280" s="58">
        <v>43278</v>
      </c>
      <c r="B280" s="67"/>
      <c r="C280" s="60" t="s">
        <v>60</v>
      </c>
      <c r="D280" s="60" t="s">
        <v>296</v>
      </c>
      <c r="E280" s="61"/>
      <c r="F280" s="61">
        <v>1352.1</v>
      </c>
      <c r="G280" s="62">
        <f t="shared" ref="G280:G337" si="8">G279+E280-F280</f>
        <v>11458813.039999913</v>
      </c>
      <c r="H280" s="63" t="s">
        <v>33</v>
      </c>
      <c r="I280" s="68">
        <v>6</v>
      </c>
      <c r="J280" s="58">
        <f t="shared" si="7"/>
        <v>43278</v>
      </c>
      <c r="K280" s="65">
        <v>4</v>
      </c>
      <c r="L280" s="65">
        <v>35501</v>
      </c>
      <c r="M280" s="61">
        <v>1352.1</v>
      </c>
    </row>
    <row r="281" spans="1:13" s="65" customFormat="1" x14ac:dyDescent="0.2">
      <c r="A281" s="58">
        <v>43278</v>
      </c>
      <c r="B281" s="67"/>
      <c r="C281" s="60" t="s">
        <v>60</v>
      </c>
      <c r="D281" s="60" t="s">
        <v>297</v>
      </c>
      <c r="E281" s="61"/>
      <c r="F281" s="61">
        <v>1231.46</v>
      </c>
      <c r="G281" s="62">
        <f t="shared" si="8"/>
        <v>11457581.579999913</v>
      </c>
      <c r="H281" s="63" t="s">
        <v>33</v>
      </c>
      <c r="I281" s="68">
        <v>6</v>
      </c>
      <c r="J281" s="58">
        <f t="shared" si="7"/>
        <v>43278</v>
      </c>
      <c r="K281" s="65">
        <v>2</v>
      </c>
      <c r="L281" s="65">
        <v>35501</v>
      </c>
      <c r="M281" s="61">
        <v>1231.46</v>
      </c>
    </row>
    <row r="282" spans="1:13" s="65" customFormat="1" x14ac:dyDescent="0.2">
      <c r="A282" s="58">
        <v>43279</v>
      </c>
      <c r="B282" s="67" t="s">
        <v>298</v>
      </c>
      <c r="C282" s="60" t="s">
        <v>79</v>
      </c>
      <c r="D282" s="60" t="s">
        <v>299</v>
      </c>
      <c r="E282" s="61"/>
      <c r="F282" s="61">
        <v>1747.1</v>
      </c>
      <c r="G282" s="62">
        <f t="shared" si="8"/>
        <v>11455834.479999913</v>
      </c>
      <c r="H282" s="63" t="s">
        <v>33</v>
      </c>
      <c r="I282" s="68">
        <v>6</v>
      </c>
      <c r="J282" s="58">
        <f t="shared" si="7"/>
        <v>43279</v>
      </c>
      <c r="K282" s="65">
        <v>1</v>
      </c>
      <c r="L282" s="65">
        <v>37504</v>
      </c>
      <c r="M282" s="61">
        <v>427.5</v>
      </c>
    </row>
    <row r="283" spans="1:13" s="65" customFormat="1" x14ac:dyDescent="0.2">
      <c r="A283" s="58"/>
      <c r="B283" s="67"/>
      <c r="C283" s="60"/>
      <c r="D283" s="60"/>
      <c r="E283" s="61"/>
      <c r="F283" s="61"/>
      <c r="G283" s="62"/>
      <c r="H283" s="63"/>
      <c r="I283" s="68">
        <v>6</v>
      </c>
      <c r="J283" s="58"/>
      <c r="K283" s="65">
        <v>1</v>
      </c>
      <c r="L283" s="65">
        <v>37204</v>
      </c>
      <c r="M283" s="61">
        <v>1319.6</v>
      </c>
    </row>
    <row r="284" spans="1:13" s="65" customFormat="1" x14ac:dyDescent="0.2">
      <c r="A284" s="58">
        <v>43279</v>
      </c>
      <c r="B284" s="67" t="s">
        <v>300</v>
      </c>
      <c r="C284" s="60" t="s">
        <v>301</v>
      </c>
      <c r="D284" s="60" t="s">
        <v>302</v>
      </c>
      <c r="E284" s="61"/>
      <c r="F284" s="61">
        <v>1248.5</v>
      </c>
      <c r="G284" s="62">
        <f>G282+E284-F284</f>
        <v>11454585.979999913</v>
      </c>
      <c r="H284" s="63" t="s">
        <v>33</v>
      </c>
      <c r="I284" s="68">
        <v>6</v>
      </c>
      <c r="J284" s="58">
        <f t="shared" si="7"/>
        <v>43279</v>
      </c>
      <c r="K284" s="65">
        <v>1</v>
      </c>
      <c r="L284" s="65">
        <v>37504</v>
      </c>
      <c r="M284" s="61">
        <v>933</v>
      </c>
    </row>
    <row r="285" spans="1:13" s="65" customFormat="1" x14ac:dyDescent="0.2">
      <c r="A285" s="58"/>
      <c r="B285" s="67"/>
      <c r="C285" s="60"/>
      <c r="D285" s="60"/>
      <c r="E285" s="61"/>
      <c r="F285" s="61"/>
      <c r="G285" s="62"/>
      <c r="H285" s="63"/>
      <c r="I285" s="68">
        <v>6</v>
      </c>
      <c r="J285" s="58"/>
      <c r="K285" s="65">
        <v>1</v>
      </c>
      <c r="L285" s="65">
        <v>37204</v>
      </c>
      <c r="M285" s="82">
        <v>166.5</v>
      </c>
    </row>
    <row r="286" spans="1:13" s="65" customFormat="1" x14ac:dyDescent="0.2">
      <c r="A286" s="58"/>
      <c r="B286" s="67"/>
      <c r="C286" s="60"/>
      <c r="D286" s="60"/>
      <c r="E286" s="61"/>
      <c r="F286" s="61"/>
      <c r="G286" s="62"/>
      <c r="H286" s="63"/>
      <c r="I286" s="68">
        <v>6</v>
      </c>
      <c r="J286" s="58"/>
      <c r="K286" s="65">
        <v>1</v>
      </c>
      <c r="L286" s="65">
        <v>31902</v>
      </c>
      <c r="M286" s="82">
        <v>149</v>
      </c>
    </row>
    <row r="287" spans="1:13" s="65" customFormat="1" x14ac:dyDescent="0.2">
      <c r="A287" s="58">
        <v>43279</v>
      </c>
      <c r="B287" s="67" t="s">
        <v>303</v>
      </c>
      <c r="C287" s="60" t="s">
        <v>304</v>
      </c>
      <c r="D287" s="60" t="s">
        <v>305</v>
      </c>
      <c r="E287" s="61"/>
      <c r="F287" s="61">
        <v>788</v>
      </c>
      <c r="G287" s="62">
        <f>G284+E287-F287</f>
        <v>11453797.979999913</v>
      </c>
      <c r="H287" s="63" t="s">
        <v>33</v>
      </c>
      <c r="I287" s="68">
        <v>6</v>
      </c>
      <c r="J287" s="58">
        <f t="shared" si="7"/>
        <v>43279</v>
      </c>
      <c r="K287" s="65">
        <v>1</v>
      </c>
      <c r="L287" s="65">
        <v>37504</v>
      </c>
      <c r="M287" s="66">
        <v>788</v>
      </c>
    </row>
    <row r="288" spans="1:13" s="65" customFormat="1" ht="15" x14ac:dyDescent="0.25">
      <c r="A288" s="58">
        <v>43279</v>
      </c>
      <c r="B288" s="67" t="s">
        <v>306</v>
      </c>
      <c r="C288" s="60" t="s">
        <v>301</v>
      </c>
      <c r="D288" s="60" t="s">
        <v>307</v>
      </c>
      <c r="E288" s="61"/>
      <c r="F288" s="61">
        <v>257.25</v>
      </c>
      <c r="G288" s="62">
        <f t="shared" si="8"/>
        <v>11453540.729999913</v>
      </c>
      <c r="H288" s="63" t="s">
        <v>33</v>
      </c>
      <c r="I288" s="68">
        <v>6</v>
      </c>
      <c r="J288" s="58">
        <f t="shared" si="7"/>
        <v>43279</v>
      </c>
      <c r="K288" s="65">
        <v>1</v>
      </c>
      <c r="L288">
        <v>37201</v>
      </c>
      <c r="M288" s="66">
        <v>257.25</v>
      </c>
    </row>
    <row r="289" spans="1:13" s="65" customFormat="1" x14ac:dyDescent="0.2">
      <c r="A289" s="58">
        <v>43279</v>
      </c>
      <c r="B289" s="60" t="s">
        <v>308</v>
      </c>
      <c r="C289" s="60" t="s">
        <v>309</v>
      </c>
      <c r="D289" s="65" t="s">
        <v>310</v>
      </c>
      <c r="E289" s="61"/>
      <c r="F289" s="61">
        <v>2610</v>
      </c>
      <c r="G289" s="62">
        <f t="shared" si="8"/>
        <v>11450930.729999913</v>
      </c>
      <c r="H289" s="63" t="s">
        <v>33</v>
      </c>
      <c r="I289" s="68">
        <v>6</v>
      </c>
      <c r="J289" s="58">
        <f t="shared" si="7"/>
        <v>43279</v>
      </c>
      <c r="K289" s="65">
        <v>1</v>
      </c>
      <c r="L289" s="65">
        <v>35801</v>
      </c>
      <c r="M289" s="66">
        <v>2610</v>
      </c>
    </row>
    <row r="290" spans="1:13" s="65" customFormat="1" x14ac:dyDescent="0.2">
      <c r="A290" s="58">
        <v>43279</v>
      </c>
      <c r="B290" s="67"/>
      <c r="C290" s="60" t="s">
        <v>311</v>
      </c>
      <c r="D290" s="60" t="s">
        <v>312</v>
      </c>
      <c r="E290" s="61"/>
      <c r="F290" s="61">
        <v>4425</v>
      </c>
      <c r="G290" s="62">
        <f t="shared" si="8"/>
        <v>11446505.729999913</v>
      </c>
      <c r="H290" s="63" t="s">
        <v>44</v>
      </c>
      <c r="I290" s="68">
        <v>6</v>
      </c>
      <c r="J290" s="58">
        <f t="shared" si="7"/>
        <v>43279</v>
      </c>
      <c r="K290" s="65">
        <v>1</v>
      </c>
      <c r="L290" s="65">
        <v>31101</v>
      </c>
      <c r="M290" s="66">
        <v>4425</v>
      </c>
    </row>
    <row r="291" spans="1:13" s="65" customFormat="1" x14ac:dyDescent="0.2">
      <c r="A291" s="58">
        <v>43279</v>
      </c>
      <c r="B291" s="67" t="s">
        <v>313</v>
      </c>
      <c r="C291" s="60" t="s">
        <v>314</v>
      </c>
      <c r="D291" s="60" t="s">
        <v>315</v>
      </c>
      <c r="E291" s="61"/>
      <c r="F291" s="61">
        <v>151740</v>
      </c>
      <c r="G291" s="62">
        <f t="shared" si="8"/>
        <v>11294765.729999913</v>
      </c>
      <c r="H291" s="63" t="s">
        <v>47</v>
      </c>
      <c r="I291" s="68">
        <v>6</v>
      </c>
      <c r="J291" s="58">
        <f t="shared" si="7"/>
        <v>43279</v>
      </c>
      <c r="M291" s="66"/>
    </row>
    <row r="292" spans="1:13" s="65" customFormat="1" x14ac:dyDescent="0.2">
      <c r="A292" s="58"/>
      <c r="B292" s="67"/>
      <c r="C292" s="60"/>
      <c r="D292" s="60"/>
      <c r="E292" s="61"/>
      <c r="F292" s="61"/>
      <c r="G292" s="62"/>
      <c r="H292" s="63"/>
      <c r="I292" s="68">
        <v>6</v>
      </c>
      <c r="J292" s="58"/>
      <c r="K292" s="65">
        <v>1</v>
      </c>
      <c r="L292" s="65">
        <v>26102</v>
      </c>
      <c r="M292" s="66">
        <v>50000</v>
      </c>
    </row>
    <row r="293" spans="1:13" s="65" customFormat="1" x14ac:dyDescent="0.2">
      <c r="A293" s="58"/>
      <c r="B293" s="67"/>
      <c r="C293" s="60"/>
      <c r="D293" s="60"/>
      <c r="E293" s="61"/>
      <c r="F293" s="61"/>
      <c r="G293" s="62"/>
      <c r="H293" s="63"/>
      <c r="I293" s="68">
        <v>6</v>
      </c>
      <c r="J293" s="58"/>
      <c r="K293" s="65">
        <v>2</v>
      </c>
      <c r="L293" s="65">
        <v>26102</v>
      </c>
      <c r="M293" s="66">
        <v>50000</v>
      </c>
    </row>
    <row r="294" spans="1:13" s="65" customFormat="1" x14ac:dyDescent="0.2">
      <c r="A294" s="58"/>
      <c r="B294" s="67"/>
      <c r="C294" s="60"/>
      <c r="D294" s="60"/>
      <c r="E294" s="61"/>
      <c r="F294" s="61"/>
      <c r="G294" s="62"/>
      <c r="H294" s="63"/>
      <c r="I294" s="68">
        <v>6</v>
      </c>
      <c r="J294" s="58"/>
      <c r="K294" s="65">
        <v>4</v>
      </c>
      <c r="L294" s="65">
        <v>26102</v>
      </c>
      <c r="M294" s="66">
        <v>50000</v>
      </c>
    </row>
    <row r="295" spans="1:13" s="65" customFormat="1" x14ac:dyDescent="0.2">
      <c r="A295" s="58"/>
      <c r="B295" s="67"/>
      <c r="C295" s="60"/>
      <c r="D295" s="60"/>
      <c r="E295" s="61"/>
      <c r="F295" s="61"/>
      <c r="G295" s="62"/>
      <c r="H295" s="63"/>
      <c r="I295" s="68">
        <v>6</v>
      </c>
      <c r="J295" s="58"/>
      <c r="K295" s="65">
        <v>1</v>
      </c>
      <c r="L295" s="65">
        <v>34801</v>
      </c>
      <c r="M295" s="66">
        <v>1740</v>
      </c>
    </row>
    <row r="296" spans="1:13" s="65" customFormat="1" x14ac:dyDescent="0.2">
      <c r="A296" s="58">
        <v>43279</v>
      </c>
      <c r="B296" s="67"/>
      <c r="C296" s="60" t="s">
        <v>48</v>
      </c>
      <c r="D296" s="60" t="s">
        <v>49</v>
      </c>
      <c r="E296" s="61"/>
      <c r="F296" s="61">
        <v>5</v>
      </c>
      <c r="G296" s="62">
        <f>G291+E296-F296</f>
        <v>11294760.729999913</v>
      </c>
      <c r="H296" s="63" t="s">
        <v>49</v>
      </c>
      <c r="I296" s="68">
        <v>6</v>
      </c>
      <c r="J296" s="58">
        <f t="shared" si="7"/>
        <v>43279</v>
      </c>
      <c r="K296" s="65">
        <v>1</v>
      </c>
      <c r="L296" s="65">
        <v>34101</v>
      </c>
      <c r="M296" s="66">
        <v>5</v>
      </c>
    </row>
    <row r="297" spans="1:13" s="65" customFormat="1" x14ac:dyDescent="0.2">
      <c r="A297" s="58">
        <v>43279</v>
      </c>
      <c r="B297" s="67"/>
      <c r="C297" s="60" t="s">
        <v>48</v>
      </c>
      <c r="D297" s="60" t="s">
        <v>50</v>
      </c>
      <c r="E297" s="61"/>
      <c r="F297" s="61">
        <v>0.8</v>
      </c>
      <c r="G297" s="62">
        <f t="shared" si="8"/>
        <v>11294759.929999912</v>
      </c>
      <c r="H297" s="63" t="s">
        <v>50</v>
      </c>
      <c r="I297" s="68">
        <v>6</v>
      </c>
      <c r="J297" s="58">
        <f t="shared" si="7"/>
        <v>43279</v>
      </c>
      <c r="K297" s="65">
        <v>1</v>
      </c>
      <c r="L297" s="65">
        <v>34101</v>
      </c>
      <c r="M297" s="66">
        <v>0.8</v>
      </c>
    </row>
    <row r="298" spans="1:13" s="65" customFormat="1" x14ac:dyDescent="0.2">
      <c r="A298" s="58">
        <v>43279</v>
      </c>
      <c r="B298" s="67" t="s">
        <v>316</v>
      </c>
      <c r="C298" s="60" t="s">
        <v>317</v>
      </c>
      <c r="D298" s="60" t="s">
        <v>318</v>
      </c>
      <c r="E298" s="61"/>
      <c r="F298" s="61">
        <v>1773.3</v>
      </c>
      <c r="G298" s="62">
        <f t="shared" si="8"/>
        <v>11292986.629999911</v>
      </c>
      <c r="H298" s="63" t="s">
        <v>33</v>
      </c>
      <c r="I298" s="68">
        <v>6</v>
      </c>
      <c r="J298" s="58">
        <f t="shared" si="7"/>
        <v>43279</v>
      </c>
      <c r="K298" s="65">
        <v>2</v>
      </c>
      <c r="L298" s="65">
        <v>37501</v>
      </c>
      <c r="M298" s="61">
        <v>1773.3</v>
      </c>
    </row>
    <row r="299" spans="1:13" s="65" customFormat="1" x14ac:dyDescent="0.2">
      <c r="A299" s="58">
        <v>43279</v>
      </c>
      <c r="B299" s="67" t="s">
        <v>319</v>
      </c>
      <c r="C299" s="60" t="s">
        <v>95</v>
      </c>
      <c r="D299" s="60" t="s">
        <v>320</v>
      </c>
      <c r="E299" s="61"/>
      <c r="F299" s="61">
        <v>1773.3</v>
      </c>
      <c r="G299" s="62">
        <f t="shared" si="8"/>
        <v>11291213.329999911</v>
      </c>
      <c r="H299" s="63" t="s">
        <v>33</v>
      </c>
      <c r="I299" s="68">
        <v>6</v>
      </c>
      <c r="J299" s="58">
        <f t="shared" si="7"/>
        <v>43279</v>
      </c>
      <c r="K299" s="65">
        <v>2</v>
      </c>
      <c r="L299" s="65">
        <v>37501</v>
      </c>
      <c r="M299" s="61">
        <v>1773.3</v>
      </c>
    </row>
    <row r="300" spans="1:13" s="65" customFormat="1" x14ac:dyDescent="0.2">
      <c r="A300" s="58">
        <v>43279</v>
      </c>
      <c r="B300" s="67" t="s">
        <v>321</v>
      </c>
      <c r="C300" s="60" t="s">
        <v>93</v>
      </c>
      <c r="D300" s="60" t="s">
        <v>322</v>
      </c>
      <c r="E300" s="61"/>
      <c r="F300" s="61">
        <v>1773.3</v>
      </c>
      <c r="G300" s="62">
        <f t="shared" si="8"/>
        <v>11289440.02999991</v>
      </c>
      <c r="H300" s="63" t="s">
        <v>47</v>
      </c>
      <c r="I300" s="68">
        <v>6</v>
      </c>
      <c r="J300" s="58">
        <f t="shared" si="7"/>
        <v>43279</v>
      </c>
      <c r="K300" s="65">
        <v>2</v>
      </c>
      <c r="L300" s="65">
        <v>37501</v>
      </c>
      <c r="M300" s="61">
        <v>1773.3</v>
      </c>
    </row>
    <row r="301" spans="1:13" s="65" customFormat="1" x14ac:dyDescent="0.2">
      <c r="A301" s="58">
        <v>43279</v>
      </c>
      <c r="B301" s="60" t="s">
        <v>323</v>
      </c>
      <c r="C301" s="60" t="s">
        <v>106</v>
      </c>
      <c r="D301" s="65" t="s">
        <v>324</v>
      </c>
      <c r="E301" s="61"/>
      <c r="F301" s="61">
        <v>5742</v>
      </c>
      <c r="G301" s="62">
        <f t="shared" si="8"/>
        <v>11283698.02999991</v>
      </c>
      <c r="H301" s="63" t="s">
        <v>47</v>
      </c>
      <c r="I301" s="68">
        <v>6</v>
      </c>
      <c r="J301" s="58">
        <f t="shared" si="7"/>
        <v>43279</v>
      </c>
      <c r="K301" s="65">
        <v>1</v>
      </c>
      <c r="L301" s="65">
        <v>35501</v>
      </c>
      <c r="M301" s="66">
        <v>5742</v>
      </c>
    </row>
    <row r="302" spans="1:13" s="65" customFormat="1" x14ac:dyDescent="0.2">
      <c r="A302" s="58">
        <v>43279</v>
      </c>
      <c r="B302" s="67"/>
      <c r="C302" s="60" t="s">
        <v>48</v>
      </c>
      <c r="D302" s="60" t="s">
        <v>49</v>
      </c>
      <c r="E302" s="61"/>
      <c r="F302" s="61">
        <v>5</v>
      </c>
      <c r="G302" s="62">
        <f t="shared" si="8"/>
        <v>11283693.02999991</v>
      </c>
      <c r="H302" s="63" t="s">
        <v>49</v>
      </c>
      <c r="I302" s="68">
        <v>6</v>
      </c>
      <c r="J302" s="58">
        <f t="shared" si="7"/>
        <v>43279</v>
      </c>
      <c r="K302" s="65">
        <v>1</v>
      </c>
      <c r="L302" s="65">
        <v>34101</v>
      </c>
      <c r="M302" s="66">
        <v>5</v>
      </c>
    </row>
    <row r="303" spans="1:13" s="65" customFormat="1" x14ac:dyDescent="0.2">
      <c r="A303" s="58">
        <v>43279</v>
      </c>
      <c r="B303" s="67"/>
      <c r="C303" s="60" t="s">
        <v>48</v>
      </c>
      <c r="D303" s="60" t="s">
        <v>50</v>
      </c>
      <c r="E303" s="61"/>
      <c r="F303" s="61">
        <v>0.8</v>
      </c>
      <c r="G303" s="62">
        <f t="shared" si="8"/>
        <v>11283692.229999909</v>
      </c>
      <c r="H303" s="63" t="s">
        <v>50</v>
      </c>
      <c r="I303" s="68">
        <v>6</v>
      </c>
      <c r="J303" s="58">
        <f t="shared" si="7"/>
        <v>43279</v>
      </c>
      <c r="K303" s="65">
        <v>1</v>
      </c>
      <c r="L303" s="65">
        <v>34101</v>
      </c>
      <c r="M303" s="66">
        <v>0.8</v>
      </c>
    </row>
    <row r="304" spans="1:13" s="65" customFormat="1" x14ac:dyDescent="0.2">
      <c r="A304" s="58">
        <v>43279</v>
      </c>
      <c r="B304" s="60" t="s">
        <v>325</v>
      </c>
      <c r="C304" s="60" t="s">
        <v>106</v>
      </c>
      <c r="D304" s="60" t="s">
        <v>324</v>
      </c>
      <c r="E304" s="61"/>
      <c r="F304" s="61">
        <v>5672.4</v>
      </c>
      <c r="G304" s="62">
        <f t="shared" si="8"/>
        <v>11278019.829999909</v>
      </c>
      <c r="H304" s="63" t="s">
        <v>47</v>
      </c>
      <c r="I304" s="68">
        <v>6</v>
      </c>
      <c r="J304" s="58">
        <f t="shared" si="7"/>
        <v>43279</v>
      </c>
      <c r="K304" s="65">
        <v>1</v>
      </c>
      <c r="L304" s="65">
        <v>35501</v>
      </c>
      <c r="M304" s="66">
        <v>5672.4</v>
      </c>
    </row>
    <row r="305" spans="1:13" s="65" customFormat="1" x14ac:dyDescent="0.2">
      <c r="A305" s="58">
        <v>43279</v>
      </c>
      <c r="B305" s="67"/>
      <c r="C305" s="60" t="s">
        <v>48</v>
      </c>
      <c r="D305" s="60" t="s">
        <v>49</v>
      </c>
      <c r="E305" s="61"/>
      <c r="F305" s="61">
        <v>5</v>
      </c>
      <c r="G305" s="62">
        <f t="shared" si="8"/>
        <v>11278014.829999909</v>
      </c>
      <c r="H305" s="63" t="s">
        <v>49</v>
      </c>
      <c r="I305" s="68">
        <v>6</v>
      </c>
      <c r="J305" s="58">
        <f t="shared" ref="J305:J337" si="9">A305</f>
        <v>43279</v>
      </c>
      <c r="K305" s="65">
        <v>1</v>
      </c>
      <c r="L305" s="65">
        <v>34101</v>
      </c>
      <c r="M305" s="66">
        <v>5</v>
      </c>
    </row>
    <row r="306" spans="1:13" s="65" customFormat="1" x14ac:dyDescent="0.2">
      <c r="A306" s="58">
        <v>43279</v>
      </c>
      <c r="B306" s="67"/>
      <c r="C306" s="60" t="s">
        <v>48</v>
      </c>
      <c r="D306" s="60" t="s">
        <v>50</v>
      </c>
      <c r="E306" s="61"/>
      <c r="F306" s="61">
        <v>0.8</v>
      </c>
      <c r="G306" s="62">
        <f t="shared" si="8"/>
        <v>11278014.029999908</v>
      </c>
      <c r="H306" s="63" t="s">
        <v>50</v>
      </c>
      <c r="I306" s="68">
        <v>6</v>
      </c>
      <c r="J306" s="58">
        <f t="shared" si="9"/>
        <v>43279</v>
      </c>
      <c r="K306" s="65">
        <v>1</v>
      </c>
      <c r="L306" s="65">
        <v>34101</v>
      </c>
      <c r="M306" s="66">
        <v>0.8</v>
      </c>
    </row>
    <row r="307" spans="1:13" s="65" customFormat="1" x14ac:dyDescent="0.2">
      <c r="A307" s="58">
        <v>43279</v>
      </c>
      <c r="B307" s="60" t="s">
        <v>326</v>
      </c>
      <c r="C307" s="60" t="s">
        <v>106</v>
      </c>
      <c r="D307" s="65" t="s">
        <v>324</v>
      </c>
      <c r="E307" s="61"/>
      <c r="F307" s="61">
        <v>754</v>
      </c>
      <c r="G307" s="62">
        <f t="shared" si="8"/>
        <v>11277260.029999908</v>
      </c>
      <c r="H307" s="63" t="s">
        <v>47</v>
      </c>
      <c r="I307" s="68">
        <v>6</v>
      </c>
      <c r="J307" s="58">
        <f t="shared" si="9"/>
        <v>43279</v>
      </c>
      <c r="K307" s="65">
        <v>1</v>
      </c>
      <c r="L307" s="65">
        <v>35501</v>
      </c>
      <c r="M307" s="66">
        <v>754</v>
      </c>
    </row>
    <row r="308" spans="1:13" s="65" customFormat="1" x14ac:dyDescent="0.2">
      <c r="A308" s="58">
        <v>43279</v>
      </c>
      <c r="B308" s="67"/>
      <c r="C308" s="60" t="s">
        <v>48</v>
      </c>
      <c r="D308" s="60" t="s">
        <v>49</v>
      </c>
      <c r="E308" s="61"/>
      <c r="F308" s="61">
        <v>5</v>
      </c>
      <c r="G308" s="62">
        <f t="shared" si="8"/>
        <v>11277255.029999908</v>
      </c>
      <c r="H308" s="63" t="s">
        <v>49</v>
      </c>
      <c r="I308" s="68">
        <v>6</v>
      </c>
      <c r="J308" s="58">
        <f t="shared" si="9"/>
        <v>43279</v>
      </c>
      <c r="K308" s="65">
        <v>1</v>
      </c>
      <c r="L308" s="65">
        <v>34101</v>
      </c>
      <c r="M308" s="66">
        <v>5</v>
      </c>
    </row>
    <row r="309" spans="1:13" s="65" customFormat="1" x14ac:dyDescent="0.2">
      <c r="A309" s="58">
        <v>43279</v>
      </c>
      <c r="B309" s="67"/>
      <c r="C309" s="60" t="s">
        <v>48</v>
      </c>
      <c r="D309" s="60" t="s">
        <v>50</v>
      </c>
      <c r="E309" s="61"/>
      <c r="F309" s="61">
        <v>0.8</v>
      </c>
      <c r="G309" s="62">
        <f t="shared" si="8"/>
        <v>11277254.229999907</v>
      </c>
      <c r="H309" s="63" t="s">
        <v>50</v>
      </c>
      <c r="I309" s="68">
        <v>6</v>
      </c>
      <c r="J309" s="58">
        <f t="shared" si="9"/>
        <v>43279</v>
      </c>
      <c r="K309" s="65">
        <v>1</v>
      </c>
      <c r="L309" s="65">
        <v>34101</v>
      </c>
      <c r="M309" s="66">
        <v>0.8</v>
      </c>
    </row>
    <row r="310" spans="1:13" s="65" customFormat="1" x14ac:dyDescent="0.2">
      <c r="A310" s="58">
        <v>43279</v>
      </c>
      <c r="B310" s="60" t="s">
        <v>327</v>
      </c>
      <c r="C310" s="60" t="s">
        <v>106</v>
      </c>
      <c r="D310" s="65" t="s">
        <v>324</v>
      </c>
      <c r="E310" s="61"/>
      <c r="F310" s="61">
        <v>754</v>
      </c>
      <c r="G310" s="62">
        <f t="shared" si="8"/>
        <v>11276500.229999907</v>
      </c>
      <c r="H310" s="63" t="s">
        <v>47</v>
      </c>
      <c r="I310" s="68">
        <v>6</v>
      </c>
      <c r="J310" s="58">
        <f t="shared" si="9"/>
        <v>43279</v>
      </c>
      <c r="K310" s="65">
        <v>1</v>
      </c>
      <c r="L310" s="65">
        <v>35501</v>
      </c>
      <c r="M310" s="66">
        <v>754</v>
      </c>
    </row>
    <row r="311" spans="1:13" s="65" customFormat="1" x14ac:dyDescent="0.2">
      <c r="A311" s="58">
        <v>43279</v>
      </c>
      <c r="C311" s="60" t="s">
        <v>48</v>
      </c>
      <c r="D311" s="60" t="s">
        <v>49</v>
      </c>
      <c r="E311" s="61"/>
      <c r="F311" s="61">
        <v>5</v>
      </c>
      <c r="G311" s="62">
        <f t="shared" si="8"/>
        <v>11276495.229999907</v>
      </c>
      <c r="H311" s="63" t="s">
        <v>49</v>
      </c>
      <c r="I311" s="68">
        <v>6</v>
      </c>
      <c r="J311" s="58">
        <f t="shared" si="9"/>
        <v>43279</v>
      </c>
      <c r="K311" s="65">
        <v>1</v>
      </c>
      <c r="L311" s="65">
        <v>34101</v>
      </c>
      <c r="M311" s="66">
        <v>5</v>
      </c>
    </row>
    <row r="312" spans="1:13" s="65" customFormat="1" x14ac:dyDescent="0.2">
      <c r="A312" s="58">
        <v>43279</v>
      </c>
      <c r="B312" s="67"/>
      <c r="C312" s="60" t="s">
        <v>48</v>
      </c>
      <c r="D312" s="60" t="s">
        <v>50</v>
      </c>
      <c r="E312" s="61"/>
      <c r="F312" s="61">
        <v>0.8</v>
      </c>
      <c r="G312" s="62">
        <f t="shared" si="8"/>
        <v>11276494.429999907</v>
      </c>
      <c r="H312" s="63" t="s">
        <v>50</v>
      </c>
      <c r="I312" s="68">
        <v>6</v>
      </c>
      <c r="J312" s="58">
        <f t="shared" si="9"/>
        <v>43279</v>
      </c>
      <c r="K312" s="65">
        <v>1</v>
      </c>
      <c r="L312" s="65">
        <v>34101</v>
      </c>
      <c r="M312" s="66">
        <v>0.8</v>
      </c>
    </row>
    <row r="313" spans="1:13" s="65" customFormat="1" x14ac:dyDescent="0.2">
      <c r="A313" s="58">
        <v>43279</v>
      </c>
      <c r="B313" s="60" t="s">
        <v>328</v>
      </c>
      <c r="C313" s="60" t="s">
        <v>106</v>
      </c>
      <c r="D313" s="60" t="s">
        <v>329</v>
      </c>
      <c r="E313" s="61"/>
      <c r="F313" s="61">
        <v>6264</v>
      </c>
      <c r="G313" s="62">
        <f t="shared" si="8"/>
        <v>11270230.429999907</v>
      </c>
      <c r="H313" s="63" t="s">
        <v>47</v>
      </c>
      <c r="I313" s="68">
        <v>6</v>
      </c>
      <c r="J313" s="58">
        <f t="shared" si="9"/>
        <v>43279</v>
      </c>
      <c r="K313" s="65">
        <v>1</v>
      </c>
      <c r="L313" s="65">
        <v>35501</v>
      </c>
      <c r="M313" s="66">
        <v>6264</v>
      </c>
    </row>
    <row r="314" spans="1:13" s="65" customFormat="1" x14ac:dyDescent="0.2">
      <c r="A314" s="58">
        <v>43279</v>
      </c>
      <c r="B314" s="67"/>
      <c r="C314" s="60" t="s">
        <v>48</v>
      </c>
      <c r="D314" s="60" t="s">
        <v>49</v>
      </c>
      <c r="E314" s="61"/>
      <c r="F314" s="61">
        <v>5</v>
      </c>
      <c r="G314" s="62">
        <f t="shared" si="8"/>
        <v>11270225.429999907</v>
      </c>
      <c r="H314" s="63" t="s">
        <v>49</v>
      </c>
      <c r="I314" s="68">
        <v>6</v>
      </c>
      <c r="J314" s="58">
        <f t="shared" si="9"/>
        <v>43279</v>
      </c>
      <c r="K314" s="65">
        <v>1</v>
      </c>
      <c r="L314" s="65">
        <v>34101</v>
      </c>
      <c r="M314" s="66">
        <v>5</v>
      </c>
    </row>
    <row r="315" spans="1:13" s="65" customFormat="1" x14ac:dyDescent="0.2">
      <c r="A315" s="58">
        <v>43279</v>
      </c>
      <c r="B315" s="67"/>
      <c r="C315" s="60" t="s">
        <v>48</v>
      </c>
      <c r="D315" s="60" t="s">
        <v>50</v>
      </c>
      <c r="E315" s="61"/>
      <c r="F315" s="61">
        <v>0.8</v>
      </c>
      <c r="G315" s="62">
        <f t="shared" si="8"/>
        <v>11270224.629999906</v>
      </c>
      <c r="H315" s="63" t="s">
        <v>50</v>
      </c>
      <c r="I315" s="68">
        <v>6</v>
      </c>
      <c r="J315" s="58">
        <f t="shared" si="9"/>
        <v>43279</v>
      </c>
      <c r="K315" s="65">
        <v>1</v>
      </c>
      <c r="L315" s="65">
        <v>34101</v>
      </c>
      <c r="M315" s="66">
        <v>0.8</v>
      </c>
    </row>
    <row r="316" spans="1:13" s="65" customFormat="1" x14ac:dyDescent="0.2">
      <c r="A316" s="58">
        <v>43279</v>
      </c>
      <c r="B316" s="60" t="s">
        <v>330</v>
      </c>
      <c r="C316" s="60" t="s">
        <v>106</v>
      </c>
      <c r="D316" s="65" t="s">
        <v>324</v>
      </c>
      <c r="E316" s="61"/>
      <c r="F316" s="61">
        <v>3503.2</v>
      </c>
      <c r="G316" s="62">
        <f t="shared" si="8"/>
        <v>11266721.429999907</v>
      </c>
      <c r="H316" s="63" t="s">
        <v>47</v>
      </c>
      <c r="I316" s="68">
        <v>6</v>
      </c>
      <c r="J316" s="58">
        <f t="shared" si="9"/>
        <v>43279</v>
      </c>
      <c r="K316" s="65">
        <v>1</v>
      </c>
      <c r="L316" s="65">
        <v>35501</v>
      </c>
      <c r="M316" s="66">
        <v>3503</v>
      </c>
    </row>
    <row r="317" spans="1:13" s="65" customFormat="1" x14ac:dyDescent="0.2">
      <c r="A317" s="58">
        <v>43279</v>
      </c>
      <c r="B317" s="67"/>
      <c r="C317" s="60" t="s">
        <v>48</v>
      </c>
      <c r="D317" s="60" t="s">
        <v>49</v>
      </c>
      <c r="E317" s="61"/>
      <c r="F317" s="61">
        <v>5</v>
      </c>
      <c r="G317" s="62">
        <f t="shared" si="8"/>
        <v>11266716.429999907</v>
      </c>
      <c r="H317" s="63" t="s">
        <v>49</v>
      </c>
      <c r="I317" s="68">
        <v>6</v>
      </c>
      <c r="J317" s="58">
        <f t="shared" si="9"/>
        <v>43279</v>
      </c>
      <c r="K317" s="65">
        <v>1</v>
      </c>
      <c r="L317" s="65">
        <v>34101</v>
      </c>
      <c r="M317" s="66">
        <v>5</v>
      </c>
    </row>
    <row r="318" spans="1:13" s="65" customFormat="1" x14ac:dyDescent="0.2">
      <c r="A318" s="58">
        <v>43279</v>
      </c>
      <c r="B318" s="67"/>
      <c r="C318" s="60" t="s">
        <v>48</v>
      </c>
      <c r="D318" s="60" t="s">
        <v>50</v>
      </c>
      <c r="E318" s="61"/>
      <c r="F318" s="61">
        <v>0.8</v>
      </c>
      <c r="G318" s="62">
        <f t="shared" si="8"/>
        <v>11266715.629999906</v>
      </c>
      <c r="H318" s="63" t="s">
        <v>50</v>
      </c>
      <c r="I318" s="68">
        <v>6</v>
      </c>
      <c r="J318" s="58">
        <f t="shared" si="9"/>
        <v>43279</v>
      </c>
      <c r="K318" s="65">
        <v>1</v>
      </c>
      <c r="L318" s="65">
        <v>34101</v>
      </c>
      <c r="M318" s="66">
        <v>0.8</v>
      </c>
    </row>
    <row r="319" spans="1:13" s="65" customFormat="1" x14ac:dyDescent="0.2">
      <c r="A319" s="58">
        <v>43279</v>
      </c>
      <c r="B319" s="60" t="s">
        <v>331</v>
      </c>
      <c r="C319" s="60" t="s">
        <v>106</v>
      </c>
      <c r="D319" s="65" t="s">
        <v>107</v>
      </c>
      <c r="E319" s="61"/>
      <c r="F319" s="61">
        <v>1914</v>
      </c>
      <c r="G319" s="62">
        <f t="shared" si="8"/>
        <v>11264801.629999906</v>
      </c>
      <c r="H319" s="63" t="s">
        <v>47</v>
      </c>
      <c r="I319" s="68">
        <v>6</v>
      </c>
      <c r="J319" s="58">
        <f t="shared" si="9"/>
        <v>43279</v>
      </c>
      <c r="K319" s="65">
        <v>1</v>
      </c>
      <c r="L319" s="65">
        <v>35501</v>
      </c>
      <c r="M319" s="66">
        <v>1914</v>
      </c>
    </row>
    <row r="320" spans="1:13" s="65" customFormat="1" x14ac:dyDescent="0.2">
      <c r="A320" s="58">
        <v>43279</v>
      </c>
      <c r="B320" s="67"/>
      <c r="C320" s="60" t="s">
        <v>48</v>
      </c>
      <c r="D320" s="60" t="s">
        <v>49</v>
      </c>
      <c r="E320" s="61"/>
      <c r="F320" s="61">
        <v>5</v>
      </c>
      <c r="G320" s="62">
        <f t="shared" si="8"/>
        <v>11264796.629999906</v>
      </c>
      <c r="H320" s="63" t="s">
        <v>49</v>
      </c>
      <c r="I320" s="68">
        <v>6</v>
      </c>
      <c r="J320" s="58">
        <f t="shared" si="9"/>
        <v>43279</v>
      </c>
      <c r="K320" s="65">
        <v>1</v>
      </c>
      <c r="L320" s="65">
        <v>34101</v>
      </c>
      <c r="M320" s="66">
        <v>5</v>
      </c>
    </row>
    <row r="321" spans="1:13" s="65" customFormat="1" x14ac:dyDescent="0.2">
      <c r="A321" s="58">
        <v>43279</v>
      </c>
      <c r="B321" s="67"/>
      <c r="C321" s="60" t="s">
        <v>48</v>
      </c>
      <c r="D321" s="60" t="s">
        <v>50</v>
      </c>
      <c r="E321" s="61"/>
      <c r="F321" s="61">
        <v>0.8</v>
      </c>
      <c r="G321" s="62">
        <f t="shared" si="8"/>
        <v>11264795.829999905</v>
      </c>
      <c r="H321" s="63" t="s">
        <v>50</v>
      </c>
      <c r="I321" s="68">
        <v>6</v>
      </c>
      <c r="J321" s="58">
        <f t="shared" si="9"/>
        <v>43279</v>
      </c>
      <c r="K321" s="65">
        <v>1</v>
      </c>
      <c r="L321" s="65">
        <v>34101</v>
      </c>
      <c r="M321" s="66">
        <v>0.8</v>
      </c>
    </row>
    <row r="322" spans="1:13" s="65" customFormat="1" x14ac:dyDescent="0.2">
      <c r="A322" s="58">
        <v>43279</v>
      </c>
      <c r="B322" s="67" t="s">
        <v>332</v>
      </c>
      <c r="C322" s="60" t="s">
        <v>333</v>
      </c>
      <c r="D322" s="60" t="s">
        <v>334</v>
      </c>
      <c r="E322" s="61"/>
      <c r="F322" s="61">
        <v>348</v>
      </c>
      <c r="G322" s="62">
        <f t="shared" si="8"/>
        <v>11264447.829999905</v>
      </c>
      <c r="H322" s="63" t="s">
        <v>47</v>
      </c>
      <c r="I322" s="68">
        <v>6</v>
      </c>
      <c r="J322" s="58">
        <f t="shared" si="9"/>
        <v>43279</v>
      </c>
      <c r="K322" s="65">
        <v>1</v>
      </c>
      <c r="L322" s="65">
        <v>32701</v>
      </c>
      <c r="M322" s="66">
        <v>348</v>
      </c>
    </row>
    <row r="323" spans="1:13" s="65" customFormat="1" x14ac:dyDescent="0.2">
      <c r="A323" s="58">
        <v>43279</v>
      </c>
      <c r="B323" s="67"/>
      <c r="C323" s="60" t="s">
        <v>48</v>
      </c>
      <c r="D323" s="60" t="s">
        <v>49</v>
      </c>
      <c r="E323" s="61"/>
      <c r="F323" s="61">
        <v>5</v>
      </c>
      <c r="G323" s="62">
        <f t="shared" si="8"/>
        <v>11264442.829999905</v>
      </c>
      <c r="H323" s="63" t="s">
        <v>49</v>
      </c>
      <c r="I323" s="68">
        <v>6</v>
      </c>
      <c r="J323" s="58">
        <f t="shared" si="9"/>
        <v>43279</v>
      </c>
      <c r="K323" s="65">
        <v>1</v>
      </c>
      <c r="L323" s="65">
        <v>34101</v>
      </c>
      <c r="M323" s="66">
        <v>5</v>
      </c>
    </row>
    <row r="324" spans="1:13" s="65" customFormat="1" x14ac:dyDescent="0.2">
      <c r="A324" s="58">
        <v>43279</v>
      </c>
      <c r="B324" s="67"/>
      <c r="C324" s="60" t="s">
        <v>48</v>
      </c>
      <c r="D324" s="60" t="s">
        <v>50</v>
      </c>
      <c r="E324" s="61"/>
      <c r="F324" s="61">
        <v>0.8</v>
      </c>
      <c r="G324" s="62">
        <f t="shared" si="8"/>
        <v>11264442.029999904</v>
      </c>
      <c r="H324" s="63" t="s">
        <v>50</v>
      </c>
      <c r="I324" s="68">
        <v>6</v>
      </c>
      <c r="J324" s="58">
        <f t="shared" si="9"/>
        <v>43279</v>
      </c>
      <c r="K324" s="65">
        <v>1</v>
      </c>
      <c r="L324" s="65">
        <v>34101</v>
      </c>
      <c r="M324" s="66">
        <v>0.8</v>
      </c>
    </row>
    <row r="325" spans="1:13" s="65" customFormat="1" x14ac:dyDescent="0.2">
      <c r="A325" s="58">
        <v>43279</v>
      </c>
      <c r="B325" s="67" t="s">
        <v>335</v>
      </c>
      <c r="C325" s="60" t="s">
        <v>336</v>
      </c>
      <c r="D325" s="60" t="s">
        <v>337</v>
      </c>
      <c r="E325" s="61"/>
      <c r="F325" s="61">
        <v>840</v>
      </c>
      <c r="G325" s="62">
        <f t="shared" si="8"/>
        <v>11263602.029999904</v>
      </c>
      <c r="H325" s="63" t="s">
        <v>33</v>
      </c>
      <c r="I325" s="68">
        <v>6</v>
      </c>
      <c r="J325" s="58">
        <f t="shared" si="9"/>
        <v>43279</v>
      </c>
      <c r="K325" s="65">
        <v>4</v>
      </c>
      <c r="L325" s="65">
        <v>37501</v>
      </c>
      <c r="M325" s="66">
        <v>840</v>
      </c>
    </row>
    <row r="326" spans="1:13" s="65" customFormat="1" x14ac:dyDescent="0.2">
      <c r="A326" s="58">
        <v>43279</v>
      </c>
      <c r="B326" s="67" t="s">
        <v>338</v>
      </c>
      <c r="C326" s="60" t="s">
        <v>301</v>
      </c>
      <c r="D326" s="60" t="s">
        <v>339</v>
      </c>
      <c r="E326" s="61"/>
      <c r="F326" s="61">
        <v>775</v>
      </c>
      <c r="G326" s="62">
        <f t="shared" si="8"/>
        <v>11262827.029999904</v>
      </c>
      <c r="H326" s="63" t="s">
        <v>33</v>
      </c>
      <c r="I326" s="68">
        <v>6</v>
      </c>
      <c r="J326" s="58">
        <f t="shared" si="9"/>
        <v>43279</v>
      </c>
      <c r="K326" s="65">
        <v>1</v>
      </c>
      <c r="L326" s="65">
        <v>37504</v>
      </c>
      <c r="M326" s="66">
        <v>775</v>
      </c>
    </row>
    <row r="327" spans="1:13" s="65" customFormat="1" x14ac:dyDescent="0.2">
      <c r="A327" s="72">
        <v>43280</v>
      </c>
      <c r="B327" s="73"/>
      <c r="C327" s="74"/>
      <c r="D327" s="74" t="s">
        <v>204</v>
      </c>
      <c r="E327" s="75">
        <v>86.25</v>
      </c>
      <c r="F327" s="75"/>
      <c r="G327" s="76">
        <f t="shared" si="8"/>
        <v>11262913.279999904</v>
      </c>
      <c r="H327" s="77" t="s">
        <v>205</v>
      </c>
      <c r="I327" s="78">
        <v>6</v>
      </c>
      <c r="J327" s="72">
        <f t="shared" si="9"/>
        <v>43280</v>
      </c>
      <c r="K327" s="79"/>
      <c r="L327" s="79"/>
      <c r="M327" s="80"/>
    </row>
    <row r="328" spans="1:13" s="65" customFormat="1" x14ac:dyDescent="0.2">
      <c r="A328" s="72">
        <v>43280</v>
      </c>
      <c r="B328" s="73"/>
      <c r="C328" s="74"/>
      <c r="D328" s="74" t="s">
        <v>204</v>
      </c>
      <c r="E328" s="75">
        <v>195.5</v>
      </c>
      <c r="F328" s="75"/>
      <c r="G328" s="76">
        <f t="shared" si="8"/>
        <v>11263108.779999904</v>
      </c>
      <c r="H328" s="77" t="s">
        <v>205</v>
      </c>
      <c r="I328" s="78">
        <v>6</v>
      </c>
      <c r="J328" s="72">
        <f t="shared" si="9"/>
        <v>43280</v>
      </c>
      <c r="K328" s="79"/>
      <c r="L328" s="79"/>
      <c r="M328" s="80"/>
    </row>
    <row r="329" spans="1:13" s="65" customFormat="1" x14ac:dyDescent="0.2">
      <c r="A329" s="72">
        <v>43280</v>
      </c>
      <c r="B329" s="73"/>
      <c r="C329" s="74"/>
      <c r="D329" s="74" t="s">
        <v>204</v>
      </c>
      <c r="E329" s="75">
        <v>195.5</v>
      </c>
      <c r="F329" s="75"/>
      <c r="G329" s="76">
        <f t="shared" si="8"/>
        <v>11263304.279999904</v>
      </c>
      <c r="H329" s="77" t="s">
        <v>205</v>
      </c>
      <c r="I329" s="78">
        <v>6</v>
      </c>
      <c r="J329" s="72">
        <f t="shared" si="9"/>
        <v>43280</v>
      </c>
      <c r="K329" s="79"/>
      <c r="L329" s="79"/>
      <c r="M329" s="80"/>
    </row>
    <row r="330" spans="1:13" s="65" customFormat="1" x14ac:dyDescent="0.2">
      <c r="A330" s="72">
        <v>43280</v>
      </c>
      <c r="B330" s="73"/>
      <c r="C330" s="74"/>
      <c r="D330" s="74" t="s">
        <v>204</v>
      </c>
      <c r="E330" s="75">
        <v>86.25</v>
      </c>
      <c r="F330" s="75"/>
      <c r="G330" s="76">
        <f t="shared" si="8"/>
        <v>11263390.529999904</v>
      </c>
      <c r="H330" s="77" t="s">
        <v>205</v>
      </c>
      <c r="I330" s="78">
        <v>6</v>
      </c>
      <c r="J330" s="72">
        <f t="shared" si="9"/>
        <v>43280</v>
      </c>
      <c r="K330" s="79"/>
      <c r="L330" s="79"/>
      <c r="M330" s="80"/>
    </row>
    <row r="331" spans="1:13" s="65" customFormat="1" x14ac:dyDescent="0.2">
      <c r="A331" s="58">
        <v>43280</v>
      </c>
      <c r="B331" s="67"/>
      <c r="C331" s="60" t="s">
        <v>60</v>
      </c>
      <c r="D331" s="60" t="s">
        <v>340</v>
      </c>
      <c r="E331" s="61"/>
      <c r="F331" s="61">
        <v>1862.6</v>
      </c>
      <c r="G331" s="62">
        <f t="shared" si="8"/>
        <v>11261527.929999905</v>
      </c>
      <c r="H331" s="63" t="s">
        <v>33</v>
      </c>
      <c r="I331" s="68">
        <v>6</v>
      </c>
      <c r="J331" s="58">
        <f t="shared" si="9"/>
        <v>43280</v>
      </c>
      <c r="K331" s="65">
        <v>2</v>
      </c>
      <c r="L331" s="65">
        <v>37501</v>
      </c>
      <c r="M331" s="66">
        <v>1862.6</v>
      </c>
    </row>
    <row r="332" spans="1:13" s="65" customFormat="1" x14ac:dyDescent="0.2">
      <c r="A332" s="58">
        <v>43280</v>
      </c>
      <c r="B332" s="67" t="s">
        <v>341</v>
      </c>
      <c r="C332" s="60" t="s">
        <v>342</v>
      </c>
      <c r="D332" s="60" t="s">
        <v>343</v>
      </c>
      <c r="E332" s="61"/>
      <c r="F332" s="61">
        <v>20361.22</v>
      </c>
      <c r="G332" s="62">
        <f t="shared" si="8"/>
        <v>11241166.709999904</v>
      </c>
      <c r="H332" s="63" t="s">
        <v>47</v>
      </c>
      <c r="I332" s="68">
        <v>6</v>
      </c>
      <c r="J332" s="58">
        <f t="shared" si="9"/>
        <v>43280</v>
      </c>
      <c r="K332" s="65">
        <v>1</v>
      </c>
      <c r="L332" s="65">
        <v>32301</v>
      </c>
      <c r="M332" s="66">
        <v>12241.22</v>
      </c>
    </row>
    <row r="333" spans="1:13" s="65" customFormat="1" x14ac:dyDescent="0.2">
      <c r="A333" s="58"/>
      <c r="B333" s="67"/>
      <c r="C333" s="60"/>
      <c r="D333" s="60"/>
      <c r="E333" s="61"/>
      <c r="F333" s="61"/>
      <c r="G333" s="62"/>
      <c r="H333" s="63"/>
      <c r="I333" s="68">
        <v>6</v>
      </c>
      <c r="J333" s="58"/>
      <c r="K333" s="65">
        <v>2</v>
      </c>
      <c r="L333" s="65">
        <v>32301</v>
      </c>
      <c r="M333" s="66">
        <v>4060</v>
      </c>
    </row>
    <row r="334" spans="1:13" s="65" customFormat="1" x14ac:dyDescent="0.2">
      <c r="A334" s="58"/>
      <c r="B334" s="67"/>
      <c r="C334" s="60"/>
      <c r="D334" s="60"/>
      <c r="E334" s="61"/>
      <c r="F334" s="61"/>
      <c r="G334" s="62"/>
      <c r="H334" s="63"/>
      <c r="I334" s="68">
        <v>6</v>
      </c>
      <c r="J334" s="58"/>
      <c r="K334" s="65">
        <v>4</v>
      </c>
      <c r="L334" s="65">
        <v>32301</v>
      </c>
      <c r="M334" s="66">
        <v>4060</v>
      </c>
    </row>
    <row r="335" spans="1:13" s="65" customFormat="1" x14ac:dyDescent="0.2">
      <c r="A335" s="58">
        <v>43280</v>
      </c>
      <c r="B335" s="67"/>
      <c r="C335" s="60" t="s">
        <v>48</v>
      </c>
      <c r="D335" s="60" t="s">
        <v>49</v>
      </c>
      <c r="E335" s="61"/>
      <c r="F335" s="61">
        <v>5</v>
      </c>
      <c r="G335" s="62">
        <f>G332+E335-F335</f>
        <v>11241161.709999904</v>
      </c>
      <c r="H335" s="63" t="s">
        <v>49</v>
      </c>
      <c r="I335" s="68">
        <v>6</v>
      </c>
      <c r="J335" s="58">
        <f t="shared" si="9"/>
        <v>43280</v>
      </c>
      <c r="K335" s="65">
        <v>1</v>
      </c>
      <c r="L335" s="65">
        <v>34101</v>
      </c>
      <c r="M335" s="66">
        <v>5</v>
      </c>
    </row>
    <row r="336" spans="1:13" s="65" customFormat="1" x14ac:dyDescent="0.2">
      <c r="A336" s="58">
        <v>43280</v>
      </c>
      <c r="B336" s="67"/>
      <c r="C336" s="60" t="s">
        <v>48</v>
      </c>
      <c r="D336" s="60" t="s">
        <v>50</v>
      </c>
      <c r="E336" s="61"/>
      <c r="F336" s="61">
        <v>0.8</v>
      </c>
      <c r="G336" s="62">
        <f t="shared" si="8"/>
        <v>11241160.909999903</v>
      </c>
      <c r="H336" s="63" t="s">
        <v>50</v>
      </c>
      <c r="I336" s="68">
        <v>6</v>
      </c>
      <c r="J336" s="58">
        <f t="shared" si="9"/>
        <v>43280</v>
      </c>
      <c r="K336" s="65">
        <v>1</v>
      </c>
      <c r="L336" s="65">
        <v>34101</v>
      </c>
      <c r="M336" s="66">
        <v>0.8</v>
      </c>
    </row>
    <row r="337" spans="1:13" s="65" customFormat="1" x14ac:dyDescent="0.2">
      <c r="A337" s="58">
        <v>43280</v>
      </c>
      <c r="B337" s="67"/>
      <c r="C337" s="60"/>
      <c r="D337" s="60" t="s">
        <v>11</v>
      </c>
      <c r="E337" s="61">
        <v>65674.86</v>
      </c>
      <c r="F337" s="61"/>
      <c r="G337" s="62">
        <f t="shared" si="8"/>
        <v>11306835.769999903</v>
      </c>
      <c r="H337" s="63" t="s">
        <v>344</v>
      </c>
      <c r="I337" s="68">
        <v>6</v>
      </c>
      <c r="J337" s="58">
        <f t="shared" si="9"/>
        <v>43280</v>
      </c>
      <c r="M337" s="66"/>
    </row>
    <row r="338" spans="1:13" s="65" customFormat="1" x14ac:dyDescent="0.2">
      <c r="A338" s="58"/>
      <c r="B338" s="67"/>
      <c r="C338" s="60"/>
      <c r="D338" s="60"/>
      <c r="E338" s="61">
        <f>SUM(E18:E336)</f>
        <v>2754.5</v>
      </c>
      <c r="F338" s="61">
        <f>SUM(F18:F336)</f>
        <v>989829.34000000043</v>
      </c>
      <c r="G338" s="62"/>
      <c r="H338" s="63"/>
      <c r="I338" s="68">
        <v>6</v>
      </c>
      <c r="J338" s="58"/>
      <c r="M338" s="66"/>
    </row>
  </sheetData>
  <protectedRanges>
    <protectedRange sqref="I1 I4" name="Rango843_1_1_3_1"/>
    <protectedRange sqref="A6:A7" name="Rango842_1_1_3_1"/>
  </protectedRanges>
  <mergeCells count="10">
    <mergeCell ref="A13:B13"/>
    <mergeCell ref="E13:F13"/>
    <mergeCell ref="A14:B14"/>
    <mergeCell ref="F15:G15"/>
    <mergeCell ref="A1:G1"/>
    <mergeCell ref="A2:G2"/>
    <mergeCell ref="A3:F3"/>
    <mergeCell ref="A6:B6"/>
    <mergeCell ref="A7:B7"/>
    <mergeCell ref="A9:B9"/>
  </mergeCells>
  <conditionalFormatting sqref="I17:I338">
    <cfRule type="cellIs" dxfId="31" priority="16" stopIfTrue="1" operator="equal">
      <formula>0</formula>
    </cfRule>
  </conditionalFormatting>
  <conditionalFormatting sqref="I19:I20 I46">
    <cfRule type="cellIs" dxfId="30" priority="15" stopIfTrue="1" operator="equal">
      <formula>0</formula>
    </cfRule>
  </conditionalFormatting>
  <conditionalFormatting sqref="I242 I259:I270 I279:I281 I301:I324">
    <cfRule type="cellIs" dxfId="29" priority="14" stopIfTrue="1" operator="equal">
      <formula>0</formula>
    </cfRule>
  </conditionalFormatting>
  <conditionalFormatting sqref="I242 I259:I270 I279:I281 I301:I324">
    <cfRule type="cellIs" dxfId="28" priority="13" stopIfTrue="1" operator="equal">
      <formula>0</formula>
    </cfRule>
  </conditionalFormatting>
  <conditionalFormatting sqref="I234:I241">
    <cfRule type="cellIs" dxfId="27" priority="12" stopIfTrue="1" operator="equal">
      <formula>0</formula>
    </cfRule>
  </conditionalFormatting>
  <conditionalFormatting sqref="I234:I241">
    <cfRule type="cellIs" dxfId="26" priority="11" stopIfTrue="1" operator="equal">
      <formula>0</formula>
    </cfRule>
  </conditionalFormatting>
  <conditionalFormatting sqref="I243:I255">
    <cfRule type="cellIs" dxfId="25" priority="10" stopIfTrue="1" operator="equal">
      <formula>0</formula>
    </cfRule>
  </conditionalFormatting>
  <conditionalFormatting sqref="I243:I255">
    <cfRule type="cellIs" dxfId="24" priority="9" stopIfTrue="1" operator="equal">
      <formula>0</formula>
    </cfRule>
  </conditionalFormatting>
  <conditionalFormatting sqref="I256:I258">
    <cfRule type="cellIs" dxfId="23" priority="8" stopIfTrue="1" operator="equal">
      <formula>0</formula>
    </cfRule>
  </conditionalFormatting>
  <conditionalFormatting sqref="I256:I258">
    <cfRule type="cellIs" dxfId="22" priority="7" stopIfTrue="1" operator="equal">
      <formula>0</formula>
    </cfRule>
  </conditionalFormatting>
  <conditionalFormatting sqref="I271:I279">
    <cfRule type="cellIs" dxfId="21" priority="6" stopIfTrue="1" operator="equal">
      <formula>0</formula>
    </cfRule>
  </conditionalFormatting>
  <conditionalFormatting sqref="I271:I279">
    <cfRule type="cellIs" dxfId="20" priority="5" stopIfTrue="1" operator="equal">
      <formula>0</formula>
    </cfRule>
  </conditionalFormatting>
  <conditionalFormatting sqref="I282:I300">
    <cfRule type="cellIs" dxfId="19" priority="4" stopIfTrue="1" operator="equal">
      <formula>0</formula>
    </cfRule>
  </conditionalFormatting>
  <conditionalFormatting sqref="I325:I326">
    <cfRule type="cellIs" dxfId="18" priority="3" stopIfTrue="1" operator="equal">
      <formula>0</formula>
    </cfRule>
  </conditionalFormatting>
  <conditionalFormatting sqref="I37:I38">
    <cfRule type="cellIs" dxfId="17" priority="2" stopIfTrue="1" operator="equal">
      <formula>0</formula>
    </cfRule>
  </conditionalFormatting>
  <conditionalFormatting sqref="I37:I38">
    <cfRule type="cellIs" dxfId="16" priority="1" stopIfTrue="1" operator="equal">
      <formula>0</formula>
    </cfRule>
  </conditionalFormatting>
  <pageMargins left="0.25" right="0.25" top="0.75" bottom="0.75" header="0.3" footer="0.3"/>
  <pageSetup paperSize="5" scale="71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5"/>
  <sheetViews>
    <sheetView tabSelected="1" view="pageBreakPreview" zoomScale="60" zoomScaleNormal="100" workbookViewId="0">
      <selection activeCell="D31" sqref="D31"/>
    </sheetView>
  </sheetViews>
  <sheetFormatPr baseColWidth="10" defaultColWidth="34.42578125" defaultRowHeight="12.75" x14ac:dyDescent="0.2"/>
  <cols>
    <col min="1" max="1" width="10.5703125" style="1" customWidth="1"/>
    <col min="2" max="2" width="23.85546875" style="83" bestFit="1" customWidth="1"/>
    <col min="3" max="3" width="54.42578125" style="1" bestFit="1" customWidth="1"/>
    <col min="4" max="4" width="39.7109375" style="1" bestFit="1" customWidth="1"/>
    <col min="5" max="6" width="13.7109375" style="135" bestFit="1" customWidth="1"/>
    <col min="7" max="7" width="13.7109375" style="11" bestFit="1" customWidth="1"/>
    <col min="8" max="8" width="30" style="1" bestFit="1" customWidth="1"/>
    <col min="9" max="9" width="8.28515625" style="1" bestFit="1" customWidth="1"/>
    <col min="10" max="10" width="12.42578125" style="1" bestFit="1" customWidth="1"/>
    <col min="11" max="11" width="11.42578125" style="1" customWidth="1"/>
    <col min="12" max="12" width="9.85546875" style="1" bestFit="1" customWidth="1"/>
    <col min="13" max="13" width="10.5703125" style="4" bestFit="1" customWidth="1"/>
    <col min="14" max="16384" width="34.42578125" style="1"/>
  </cols>
  <sheetData>
    <row r="1" spans="1:13" x14ac:dyDescent="0.2">
      <c r="A1" s="144" t="s">
        <v>0</v>
      </c>
      <c r="B1" s="144"/>
      <c r="C1" s="144"/>
      <c r="D1" s="144"/>
      <c r="E1" s="144"/>
      <c r="F1" s="144"/>
      <c r="G1" s="144"/>
      <c r="I1" s="2" t="s">
        <v>345</v>
      </c>
      <c r="J1" s="3"/>
      <c r="K1" s="84"/>
      <c r="L1" s="84"/>
      <c r="M1" s="85"/>
    </row>
    <row r="2" spans="1:13" x14ac:dyDescent="0.2">
      <c r="A2" s="144" t="s">
        <v>2</v>
      </c>
      <c r="B2" s="144"/>
      <c r="C2" s="144"/>
      <c r="D2" s="144"/>
      <c r="E2" s="144"/>
      <c r="F2" s="144"/>
      <c r="G2" s="144"/>
      <c r="H2" s="5"/>
      <c r="I2" s="5"/>
      <c r="J2" s="3"/>
      <c r="K2" s="84"/>
      <c r="L2" s="84"/>
      <c r="M2" s="85"/>
    </row>
    <row r="3" spans="1:13" x14ac:dyDescent="0.2">
      <c r="A3" s="144" t="s">
        <v>3</v>
      </c>
      <c r="B3" s="144"/>
      <c r="C3" s="144"/>
      <c r="D3" s="144"/>
      <c r="E3" s="144"/>
      <c r="F3" s="144"/>
      <c r="G3" s="86"/>
      <c r="H3" s="7"/>
      <c r="I3" s="7"/>
      <c r="J3" s="7"/>
      <c r="K3" s="84"/>
      <c r="L3" s="84"/>
      <c r="M3" s="85"/>
    </row>
    <row r="4" spans="1:13" x14ac:dyDescent="0.2">
      <c r="A4" s="8"/>
      <c r="B4" s="9"/>
      <c r="C4" s="8"/>
      <c r="D4" s="8"/>
      <c r="E4" s="25"/>
      <c r="F4" s="21"/>
      <c r="G4" s="87"/>
      <c r="H4" s="5"/>
      <c r="I4" s="12"/>
      <c r="J4" s="13"/>
      <c r="K4" s="84"/>
      <c r="L4" s="84"/>
      <c r="M4" s="85"/>
    </row>
    <row r="5" spans="1:13" ht="13.5" thickBot="1" x14ac:dyDescent="0.25">
      <c r="A5" s="14"/>
      <c r="B5" s="15"/>
      <c r="C5" s="14" t="s">
        <v>4</v>
      </c>
      <c r="D5" s="14" t="s">
        <v>5</v>
      </c>
      <c r="E5" s="88" t="s">
        <v>6</v>
      </c>
      <c r="F5" s="88" t="s">
        <v>7</v>
      </c>
      <c r="G5" s="89"/>
      <c r="H5" s="5"/>
      <c r="I5" s="17"/>
      <c r="J5" s="18"/>
      <c r="K5" s="84"/>
      <c r="L5" s="84"/>
      <c r="M5" s="85"/>
    </row>
    <row r="6" spans="1:13" x14ac:dyDescent="0.2">
      <c r="A6" s="150"/>
      <c r="B6" s="150"/>
      <c r="C6" s="90" t="s">
        <v>8</v>
      </c>
      <c r="D6" s="91">
        <f>+'[1]JUNIO 2018'!F11</f>
        <v>11306835.76999997</v>
      </c>
      <c r="E6" s="92"/>
      <c r="F6" s="92"/>
      <c r="G6" s="89"/>
      <c r="H6" s="93"/>
      <c r="I6" s="94"/>
      <c r="J6" s="95"/>
      <c r="K6" s="84"/>
      <c r="L6" s="84"/>
      <c r="M6" s="85"/>
    </row>
    <row r="7" spans="1:13" x14ac:dyDescent="0.2">
      <c r="A7" s="150" t="s">
        <v>345</v>
      </c>
      <c r="B7" s="150"/>
      <c r="C7" s="90" t="s">
        <v>10</v>
      </c>
      <c r="D7" s="91">
        <f>+E417</f>
        <v>245765.76000000001</v>
      </c>
      <c r="E7" s="96"/>
      <c r="F7" s="97"/>
      <c r="G7" s="98"/>
      <c r="H7" s="93"/>
      <c r="I7" s="84"/>
      <c r="J7" s="95"/>
      <c r="K7" s="84"/>
      <c r="L7" s="84"/>
      <c r="M7" s="85"/>
    </row>
    <row r="8" spans="1:13" x14ac:dyDescent="0.2">
      <c r="A8" s="90"/>
      <c r="B8" s="99"/>
      <c r="C8" s="90" t="s">
        <v>11</v>
      </c>
      <c r="D8" s="91">
        <f>+E420</f>
        <v>125112083.84</v>
      </c>
      <c r="E8" s="92"/>
      <c r="F8" s="96"/>
      <c r="G8" s="89"/>
      <c r="H8" s="84"/>
      <c r="I8" s="94"/>
      <c r="J8" s="95"/>
      <c r="K8" s="84"/>
      <c r="L8" s="84"/>
      <c r="M8" s="85"/>
    </row>
    <row r="9" spans="1:13" x14ac:dyDescent="0.2">
      <c r="A9" s="151"/>
      <c r="B9" s="151"/>
      <c r="C9" s="90" t="s">
        <v>12</v>
      </c>
      <c r="D9" s="100"/>
      <c r="E9" s="91">
        <f>+F420</f>
        <v>114362341.10000001</v>
      </c>
      <c r="F9" s="101"/>
      <c r="G9" s="102"/>
      <c r="H9" s="95"/>
      <c r="I9" s="94"/>
      <c r="J9" s="95"/>
      <c r="K9" s="84"/>
      <c r="L9" s="84"/>
      <c r="M9" s="85"/>
    </row>
    <row r="10" spans="1:13" ht="13.5" thickBot="1" x14ac:dyDescent="0.25">
      <c r="A10" s="103"/>
      <c r="B10" s="104"/>
      <c r="C10" s="90" t="s">
        <v>13</v>
      </c>
      <c r="D10" s="100"/>
      <c r="E10" s="91">
        <f>+F20+F21+F23+F24+F32+F33+F35+F36+F42+F43+F45+F46+F48+F49+F51+F52+F54+F55+F57+F58+F60+F61+F63+F64+F66+F67+F69+F70+F72+F73+F75+F76+F78+F79+F81+F82+F84+F85+F88+F89+F91+F92+F94+F95+F97+F98+F100+F101+F103+F104+F106+F107+F109+F110+F112+F113+F115+F116+F118+F119+F121+F122+F124+F125+F127+F128+F130+F131+F133+F134+F136+F137+F139+F140+F142+F143+F145+F146+F148+F149+F151+F152+F154+F155+F157+F158+F160+F161+F163+F164+F166+F167+F169+F170+F172+F173+F175+F176+F178+F179+F181+F182+F184+F185+F187+F188+F190+F191+F193+F194+F196+F197+F199+F200+F202+F203+F205+F206+F208+F209+F211+F212+F214+F215+F217+F218+F220+F221+F223+F224+F226+F227+F274+F275+F277+F278+F280+F281+F290+F291+F298+F299+F304+F305+F323+F324+F328+F329+F333+F334+F357+F358+F364+F365+F369+F370</f>
        <v>452.4000000000006</v>
      </c>
      <c r="F10" s="101"/>
      <c r="G10" s="102"/>
      <c r="H10" s="95"/>
      <c r="I10" s="94"/>
      <c r="J10" s="95"/>
      <c r="K10" s="84"/>
      <c r="L10" s="84"/>
      <c r="M10" s="85"/>
    </row>
    <row r="11" spans="1:13" ht="13.5" thickBot="1" x14ac:dyDescent="0.25">
      <c r="A11" s="105"/>
      <c r="B11" s="104"/>
      <c r="C11" s="106" t="s">
        <v>14</v>
      </c>
      <c r="D11" s="106">
        <f>SUBTOTAL(9,D6:D9)</f>
        <v>136664685.36999997</v>
      </c>
      <c r="E11" s="107">
        <f>SUBTOTAL(9,E6:E10)</f>
        <v>114362793.50000001</v>
      </c>
      <c r="F11" s="107">
        <f>D11-E11</f>
        <v>22301891.86999996</v>
      </c>
      <c r="G11" s="108">
        <v>22301891.870000001</v>
      </c>
      <c r="H11" s="109"/>
      <c r="I11" s="94"/>
      <c r="J11" s="95"/>
      <c r="K11" s="84"/>
      <c r="L11" s="84"/>
      <c r="M11" s="85"/>
    </row>
    <row r="12" spans="1:13" ht="13.5" thickBot="1" x14ac:dyDescent="0.25">
      <c r="A12" s="90"/>
      <c r="B12" s="99"/>
      <c r="C12" s="90"/>
      <c r="D12" s="110"/>
      <c r="E12" s="111"/>
      <c r="F12" s="110"/>
      <c r="G12" s="89"/>
      <c r="H12" s="95"/>
      <c r="I12" s="94"/>
      <c r="J12" s="95"/>
      <c r="K12" s="84"/>
      <c r="L12" s="84"/>
      <c r="M12" s="85"/>
    </row>
    <row r="13" spans="1:13" ht="13.5" thickBot="1" x14ac:dyDescent="0.25">
      <c r="A13" s="147"/>
      <c r="B13" s="147"/>
      <c r="C13" s="112" t="s">
        <v>15</v>
      </c>
      <c r="D13" s="113"/>
      <c r="E13" s="148"/>
      <c r="F13" s="148"/>
      <c r="G13" s="87"/>
      <c r="H13" s="95"/>
      <c r="I13" s="93"/>
      <c r="J13" s="93"/>
      <c r="K13" s="84"/>
      <c r="L13" s="84"/>
      <c r="M13" s="85"/>
    </row>
    <row r="14" spans="1:13" ht="13.5" thickBot="1" x14ac:dyDescent="0.25">
      <c r="A14" s="147"/>
      <c r="B14" s="147"/>
      <c r="C14" s="114" t="s">
        <v>16</v>
      </c>
      <c r="D14" s="113"/>
      <c r="E14" s="115"/>
      <c r="F14" s="116"/>
      <c r="G14" s="117"/>
      <c r="H14" s="93"/>
      <c r="I14" s="93"/>
      <c r="J14" s="93"/>
      <c r="K14" s="84"/>
      <c r="L14" s="84"/>
      <c r="M14" s="85"/>
    </row>
    <row r="15" spans="1:13" ht="13.5" thickBot="1" x14ac:dyDescent="0.25">
      <c r="A15" s="118"/>
      <c r="B15" s="119"/>
      <c r="C15" s="120"/>
      <c r="D15" s="121" t="s">
        <v>17</v>
      </c>
      <c r="E15" s="122"/>
      <c r="F15" s="149">
        <f>F11-E13</f>
        <v>22301891.86999996</v>
      </c>
      <c r="G15" s="149"/>
      <c r="H15" s="93"/>
      <c r="I15" s="93"/>
      <c r="J15" s="123"/>
      <c r="K15" s="84"/>
      <c r="L15" s="84"/>
      <c r="M15" s="85"/>
    </row>
    <row r="16" spans="1:13" s="57" customFormat="1" ht="31.5" customHeight="1" thickTop="1" x14ac:dyDescent="0.2">
      <c r="A16" s="48" t="s">
        <v>18</v>
      </c>
      <c r="B16" s="49" t="s">
        <v>19</v>
      </c>
      <c r="C16" s="50" t="s">
        <v>20</v>
      </c>
      <c r="D16" s="50" t="s">
        <v>21</v>
      </c>
      <c r="E16" s="51" t="s">
        <v>5</v>
      </c>
      <c r="F16" s="51" t="s">
        <v>6</v>
      </c>
      <c r="G16" s="52" t="s">
        <v>7</v>
      </c>
      <c r="H16" s="53" t="s">
        <v>22</v>
      </c>
      <c r="I16" s="54" t="s">
        <v>23</v>
      </c>
      <c r="J16" s="55" t="s">
        <v>24</v>
      </c>
      <c r="K16" s="55" t="s">
        <v>25</v>
      </c>
      <c r="L16" s="55" t="s">
        <v>26</v>
      </c>
      <c r="M16" s="56" t="s">
        <v>27</v>
      </c>
    </row>
    <row r="17" spans="1:13" s="65" customFormat="1" x14ac:dyDescent="0.2">
      <c r="A17" s="58">
        <v>43281</v>
      </c>
      <c r="B17" s="59"/>
      <c r="C17" s="60" t="s">
        <v>28</v>
      </c>
      <c r="D17" s="60" t="s">
        <v>346</v>
      </c>
      <c r="E17" s="61">
        <f>+D6</f>
        <v>11306835.76999997</v>
      </c>
      <c r="F17" s="61"/>
      <c r="G17" s="62">
        <f>+E17</f>
        <v>11306835.76999997</v>
      </c>
      <c r="H17" s="63"/>
      <c r="I17" s="64">
        <v>6</v>
      </c>
      <c r="J17" s="58">
        <f>A17</f>
        <v>43281</v>
      </c>
      <c r="M17" s="66"/>
    </row>
    <row r="18" spans="1:13" s="65" customFormat="1" x14ac:dyDescent="0.2">
      <c r="A18" s="58">
        <v>43283</v>
      </c>
      <c r="B18" s="67"/>
      <c r="C18" s="60" t="s">
        <v>347</v>
      </c>
      <c r="D18" s="60"/>
      <c r="E18" s="61">
        <v>45</v>
      </c>
      <c r="F18" s="61"/>
      <c r="G18" s="62">
        <f>+G17+E18</f>
        <v>11306880.76999997</v>
      </c>
      <c r="H18" s="63" t="s">
        <v>347</v>
      </c>
      <c r="I18" s="68">
        <v>7</v>
      </c>
      <c r="J18" s="58">
        <f t="shared" ref="J18:J87" si="0">A18</f>
        <v>43283</v>
      </c>
      <c r="M18" s="66"/>
    </row>
    <row r="19" spans="1:13" s="65" customFormat="1" x14ac:dyDescent="0.2">
      <c r="A19" s="58">
        <v>43284</v>
      </c>
      <c r="B19" s="67" t="s">
        <v>348</v>
      </c>
      <c r="C19" s="60" t="s">
        <v>349</v>
      </c>
      <c r="D19" s="60" t="s">
        <v>350</v>
      </c>
      <c r="E19" s="61"/>
      <c r="F19" s="61">
        <v>13246.56</v>
      </c>
      <c r="G19" s="62">
        <f>+G18-F19</f>
        <v>11293634.209999969</v>
      </c>
      <c r="H19" s="63" t="s">
        <v>47</v>
      </c>
      <c r="I19" s="68">
        <v>7</v>
      </c>
      <c r="J19" s="58">
        <f t="shared" si="0"/>
        <v>43284</v>
      </c>
      <c r="K19" s="65">
        <v>1</v>
      </c>
      <c r="L19" s="65">
        <v>21101</v>
      </c>
      <c r="M19" s="61">
        <v>13246.56</v>
      </c>
    </row>
    <row r="20" spans="1:13" s="65" customFormat="1" x14ac:dyDescent="0.2">
      <c r="A20" s="58">
        <v>43284</v>
      </c>
      <c r="B20" s="67"/>
      <c r="C20" s="60" t="s">
        <v>48</v>
      </c>
      <c r="D20" s="60" t="s">
        <v>49</v>
      </c>
      <c r="E20" s="61"/>
      <c r="F20" s="61">
        <v>5</v>
      </c>
      <c r="G20" s="62">
        <f>+G19-F20</f>
        <v>11293629.209999969</v>
      </c>
      <c r="H20" s="63" t="s">
        <v>49</v>
      </c>
      <c r="I20" s="68">
        <v>7</v>
      </c>
      <c r="J20" s="58">
        <f t="shared" si="0"/>
        <v>43284</v>
      </c>
      <c r="K20" s="65">
        <v>1</v>
      </c>
      <c r="L20" s="65">
        <v>34101</v>
      </c>
      <c r="M20" s="66">
        <v>5</v>
      </c>
    </row>
    <row r="21" spans="1:13" s="65" customFormat="1" x14ac:dyDescent="0.2">
      <c r="A21" s="58">
        <v>43284</v>
      </c>
      <c r="B21" s="67"/>
      <c r="C21" s="60" t="s">
        <v>48</v>
      </c>
      <c r="D21" s="60" t="s">
        <v>50</v>
      </c>
      <c r="E21" s="61"/>
      <c r="F21" s="61">
        <v>0.8</v>
      </c>
      <c r="G21" s="62">
        <f>+G20-F21</f>
        <v>11293628.409999968</v>
      </c>
      <c r="H21" s="63" t="s">
        <v>50</v>
      </c>
      <c r="I21" s="68">
        <v>7</v>
      </c>
      <c r="J21" s="58">
        <f t="shared" si="0"/>
        <v>43284</v>
      </c>
      <c r="K21" s="65">
        <v>1</v>
      </c>
      <c r="L21" s="65">
        <v>34101</v>
      </c>
      <c r="M21" s="66">
        <v>0.8</v>
      </c>
    </row>
    <row r="22" spans="1:13" s="65" customFormat="1" x14ac:dyDescent="0.2">
      <c r="A22" s="58">
        <v>43284</v>
      </c>
      <c r="B22" s="67"/>
      <c r="C22" s="60" t="s">
        <v>351</v>
      </c>
      <c r="D22" s="60" t="s">
        <v>352</v>
      </c>
      <c r="E22" s="61"/>
      <c r="F22" s="61">
        <v>29812</v>
      </c>
      <c r="G22" s="62">
        <f t="shared" ref="G22:G24" si="1">+G21-F22</f>
        <v>11263816.409999968</v>
      </c>
      <c r="H22" s="63" t="s">
        <v>47</v>
      </c>
      <c r="I22" s="68">
        <v>7</v>
      </c>
      <c r="J22" s="58">
        <f t="shared" si="0"/>
        <v>43284</v>
      </c>
      <c r="K22" s="65">
        <v>1</v>
      </c>
      <c r="L22" s="65">
        <v>33104</v>
      </c>
      <c r="M22" s="61">
        <v>29812</v>
      </c>
    </row>
    <row r="23" spans="1:13" s="65" customFormat="1" x14ac:dyDescent="0.2">
      <c r="A23" s="58">
        <v>43284</v>
      </c>
      <c r="B23" s="67"/>
      <c r="C23" s="60" t="s">
        <v>48</v>
      </c>
      <c r="D23" s="60" t="s">
        <v>49</v>
      </c>
      <c r="E23" s="61"/>
      <c r="F23" s="61">
        <v>5</v>
      </c>
      <c r="G23" s="62">
        <f t="shared" si="1"/>
        <v>11263811.409999968</v>
      </c>
      <c r="H23" s="63" t="s">
        <v>49</v>
      </c>
      <c r="I23" s="68">
        <v>7</v>
      </c>
      <c r="J23" s="58">
        <f t="shared" si="0"/>
        <v>43284</v>
      </c>
      <c r="K23" s="65">
        <v>1</v>
      </c>
      <c r="L23" s="65">
        <v>34101</v>
      </c>
      <c r="M23" s="66">
        <v>5</v>
      </c>
    </row>
    <row r="24" spans="1:13" s="65" customFormat="1" x14ac:dyDescent="0.2">
      <c r="A24" s="58">
        <v>43284</v>
      </c>
      <c r="B24" s="67"/>
      <c r="C24" s="60" t="s">
        <v>48</v>
      </c>
      <c r="D24" s="60" t="s">
        <v>50</v>
      </c>
      <c r="E24" s="61"/>
      <c r="F24" s="61">
        <v>0.8</v>
      </c>
      <c r="G24" s="62">
        <f t="shared" si="1"/>
        <v>11263810.609999968</v>
      </c>
      <c r="H24" s="63" t="s">
        <v>50</v>
      </c>
      <c r="I24" s="68">
        <v>7</v>
      </c>
      <c r="J24" s="58">
        <f t="shared" si="0"/>
        <v>43284</v>
      </c>
      <c r="K24" s="65">
        <v>1</v>
      </c>
      <c r="L24" s="65">
        <v>34101</v>
      </c>
      <c r="M24" s="66">
        <v>0.8</v>
      </c>
    </row>
    <row r="25" spans="1:13" s="65" customFormat="1" x14ac:dyDescent="0.2">
      <c r="A25" s="72">
        <v>43285</v>
      </c>
      <c r="B25" s="73"/>
      <c r="C25" s="74" t="s">
        <v>347</v>
      </c>
      <c r="D25" s="74" t="s">
        <v>353</v>
      </c>
      <c r="E25" s="75">
        <v>323.2</v>
      </c>
      <c r="F25" s="75"/>
      <c r="G25" s="76">
        <f t="shared" ref="G25:G30" si="2">+G24+E25</f>
        <v>11264133.809999967</v>
      </c>
      <c r="H25" s="77" t="s">
        <v>347</v>
      </c>
      <c r="I25" s="78">
        <v>7</v>
      </c>
      <c r="J25" s="72">
        <f t="shared" si="0"/>
        <v>43285</v>
      </c>
      <c r="K25" s="79"/>
      <c r="L25" s="79"/>
      <c r="M25" s="80"/>
    </row>
    <row r="26" spans="1:13" s="65" customFormat="1" x14ac:dyDescent="0.2">
      <c r="A26" s="72">
        <v>43285</v>
      </c>
      <c r="B26" s="73"/>
      <c r="C26" s="74" t="s">
        <v>347</v>
      </c>
      <c r="D26" s="74" t="s">
        <v>353</v>
      </c>
      <c r="E26" s="75">
        <v>570.5</v>
      </c>
      <c r="F26" s="75"/>
      <c r="G26" s="76">
        <f t="shared" si="2"/>
        <v>11264704.309999967</v>
      </c>
      <c r="H26" s="77" t="s">
        <v>347</v>
      </c>
      <c r="I26" s="78">
        <v>7</v>
      </c>
      <c r="J26" s="72">
        <f t="shared" si="0"/>
        <v>43285</v>
      </c>
      <c r="K26" s="79"/>
      <c r="L26" s="79"/>
      <c r="M26" s="80"/>
    </row>
    <row r="27" spans="1:13" s="65" customFormat="1" x14ac:dyDescent="0.2">
      <c r="A27" s="72">
        <v>43285</v>
      </c>
      <c r="B27" s="73"/>
      <c r="C27" s="74" t="s">
        <v>347</v>
      </c>
      <c r="D27" s="74" t="s">
        <v>353</v>
      </c>
      <c r="E27" s="75">
        <v>705.2</v>
      </c>
      <c r="F27" s="75"/>
      <c r="G27" s="76">
        <f t="shared" si="2"/>
        <v>11265409.509999966</v>
      </c>
      <c r="H27" s="77" t="s">
        <v>347</v>
      </c>
      <c r="I27" s="78">
        <v>7</v>
      </c>
      <c r="J27" s="72">
        <f t="shared" si="0"/>
        <v>43285</v>
      </c>
      <c r="K27" s="79"/>
      <c r="L27" s="79"/>
      <c r="M27" s="80"/>
    </row>
    <row r="28" spans="1:13" s="65" customFormat="1" x14ac:dyDescent="0.2">
      <c r="A28" s="72">
        <v>43285</v>
      </c>
      <c r="B28" s="73"/>
      <c r="C28" s="74" t="s">
        <v>347</v>
      </c>
      <c r="D28" s="74" t="s">
        <v>353</v>
      </c>
      <c r="E28" s="75">
        <v>415.15</v>
      </c>
      <c r="F28" s="75"/>
      <c r="G28" s="76">
        <f t="shared" si="2"/>
        <v>11265824.659999967</v>
      </c>
      <c r="H28" s="77" t="s">
        <v>347</v>
      </c>
      <c r="I28" s="78">
        <v>7</v>
      </c>
      <c r="J28" s="72">
        <f t="shared" si="0"/>
        <v>43285</v>
      </c>
      <c r="K28" s="79"/>
      <c r="L28" s="79"/>
      <c r="M28" s="80"/>
    </row>
    <row r="29" spans="1:13" s="65" customFormat="1" x14ac:dyDescent="0.2">
      <c r="A29" s="72">
        <v>43285</v>
      </c>
      <c r="B29" s="74"/>
      <c r="C29" s="74" t="s">
        <v>347</v>
      </c>
      <c r="D29" s="74" t="s">
        <v>353</v>
      </c>
      <c r="E29" s="75">
        <v>170.02</v>
      </c>
      <c r="F29" s="75"/>
      <c r="G29" s="76">
        <f t="shared" si="2"/>
        <v>11265994.679999966</v>
      </c>
      <c r="H29" s="77" t="s">
        <v>347</v>
      </c>
      <c r="I29" s="78">
        <v>7</v>
      </c>
      <c r="J29" s="72">
        <f t="shared" si="0"/>
        <v>43285</v>
      </c>
      <c r="K29" s="79"/>
      <c r="L29" s="79"/>
      <c r="M29" s="80"/>
    </row>
    <row r="30" spans="1:13" s="65" customFormat="1" x14ac:dyDescent="0.2">
      <c r="A30" s="72">
        <v>43285</v>
      </c>
      <c r="B30" s="74"/>
      <c r="C30" s="74" t="s">
        <v>347</v>
      </c>
      <c r="D30" s="74" t="s">
        <v>353</v>
      </c>
      <c r="E30" s="75">
        <v>723.15</v>
      </c>
      <c r="F30" s="75"/>
      <c r="G30" s="76">
        <f t="shared" si="2"/>
        <v>11266717.829999967</v>
      </c>
      <c r="H30" s="77" t="s">
        <v>347</v>
      </c>
      <c r="I30" s="78">
        <v>7</v>
      </c>
      <c r="J30" s="72">
        <f t="shared" si="0"/>
        <v>43285</v>
      </c>
      <c r="K30" s="79"/>
      <c r="L30" s="79"/>
      <c r="M30" s="80"/>
    </row>
    <row r="31" spans="1:13" s="65" customFormat="1" x14ac:dyDescent="0.2">
      <c r="A31" s="58">
        <v>43285</v>
      </c>
      <c r="B31" s="60" t="s">
        <v>354</v>
      </c>
      <c r="C31" s="60" t="s">
        <v>355</v>
      </c>
      <c r="D31" s="65" t="s">
        <v>356</v>
      </c>
      <c r="E31" s="61"/>
      <c r="F31" s="61">
        <v>63137.85</v>
      </c>
      <c r="G31" s="62">
        <f>+G30-F31</f>
        <v>11203579.979999967</v>
      </c>
      <c r="H31" s="63" t="s">
        <v>47</v>
      </c>
      <c r="I31" s="68">
        <v>7</v>
      </c>
      <c r="J31" s="58">
        <f t="shared" si="0"/>
        <v>43285</v>
      </c>
      <c r="K31" s="65">
        <v>1</v>
      </c>
      <c r="L31" s="65">
        <v>32701</v>
      </c>
      <c r="M31" s="61">
        <v>63137.85</v>
      </c>
    </row>
    <row r="32" spans="1:13" s="65" customFormat="1" x14ac:dyDescent="0.2">
      <c r="A32" s="58">
        <v>43285</v>
      </c>
      <c r="B32" s="67"/>
      <c r="C32" s="60" t="s">
        <v>48</v>
      </c>
      <c r="D32" s="60" t="s">
        <v>49</v>
      </c>
      <c r="E32" s="61"/>
      <c r="F32" s="61">
        <v>5</v>
      </c>
      <c r="G32" s="62">
        <f t="shared" ref="G32:G37" si="3">+G31-F32</f>
        <v>11203574.979999967</v>
      </c>
      <c r="H32" s="63" t="s">
        <v>49</v>
      </c>
      <c r="I32" s="68">
        <v>7</v>
      </c>
      <c r="J32" s="58">
        <f t="shared" si="0"/>
        <v>43285</v>
      </c>
      <c r="K32" s="1">
        <v>1</v>
      </c>
      <c r="L32" s="1">
        <v>34101</v>
      </c>
      <c r="M32" s="66">
        <v>5</v>
      </c>
    </row>
    <row r="33" spans="1:13" s="65" customFormat="1" x14ac:dyDescent="0.2">
      <c r="A33" s="58">
        <v>43285</v>
      </c>
      <c r="B33" s="67"/>
      <c r="C33" s="60" t="s">
        <v>48</v>
      </c>
      <c r="D33" s="60" t="s">
        <v>50</v>
      </c>
      <c r="E33" s="61"/>
      <c r="F33" s="61">
        <v>0.8</v>
      </c>
      <c r="G33" s="62">
        <f t="shared" si="3"/>
        <v>11203574.179999966</v>
      </c>
      <c r="H33" s="63" t="s">
        <v>50</v>
      </c>
      <c r="I33" s="68">
        <v>7</v>
      </c>
      <c r="J33" s="58">
        <f t="shared" si="0"/>
        <v>43285</v>
      </c>
      <c r="K33" s="65">
        <v>1</v>
      </c>
      <c r="L33" s="1">
        <v>34101</v>
      </c>
      <c r="M33" s="66">
        <v>0.8</v>
      </c>
    </row>
    <row r="34" spans="1:13" s="65" customFormat="1" x14ac:dyDescent="0.2">
      <c r="A34" s="58">
        <v>43285</v>
      </c>
      <c r="B34" s="60" t="s">
        <v>357</v>
      </c>
      <c r="C34" s="60" t="s">
        <v>355</v>
      </c>
      <c r="D34" s="65" t="s">
        <v>356</v>
      </c>
      <c r="E34" s="61"/>
      <c r="F34" s="61">
        <v>63137.85</v>
      </c>
      <c r="G34" s="62">
        <f t="shared" si="3"/>
        <v>11140436.329999967</v>
      </c>
      <c r="H34" s="63" t="s">
        <v>47</v>
      </c>
      <c r="I34" s="68">
        <v>7</v>
      </c>
      <c r="J34" s="58">
        <f t="shared" si="0"/>
        <v>43285</v>
      </c>
      <c r="K34" s="65">
        <v>1</v>
      </c>
      <c r="L34" s="65">
        <v>32701</v>
      </c>
      <c r="M34" s="61">
        <v>63137.85</v>
      </c>
    </row>
    <row r="35" spans="1:13" s="65" customFormat="1" x14ac:dyDescent="0.2">
      <c r="A35" s="58">
        <v>43285</v>
      </c>
      <c r="B35" s="67"/>
      <c r="C35" s="60" t="s">
        <v>48</v>
      </c>
      <c r="D35" s="60" t="s">
        <v>49</v>
      </c>
      <c r="E35" s="61"/>
      <c r="F35" s="61">
        <v>5</v>
      </c>
      <c r="G35" s="62">
        <f t="shared" si="3"/>
        <v>11140431.329999967</v>
      </c>
      <c r="H35" s="63" t="s">
        <v>49</v>
      </c>
      <c r="I35" s="68">
        <v>7</v>
      </c>
      <c r="J35" s="58">
        <f t="shared" si="0"/>
        <v>43285</v>
      </c>
      <c r="K35" s="1">
        <v>1</v>
      </c>
      <c r="L35" s="1">
        <v>34101</v>
      </c>
      <c r="M35" s="66">
        <v>5</v>
      </c>
    </row>
    <row r="36" spans="1:13" s="65" customFormat="1" x14ac:dyDescent="0.2">
      <c r="A36" s="58">
        <v>43285</v>
      </c>
      <c r="B36" s="67"/>
      <c r="C36" s="60" t="s">
        <v>48</v>
      </c>
      <c r="D36" s="60" t="s">
        <v>50</v>
      </c>
      <c r="E36" s="61"/>
      <c r="F36" s="61">
        <v>0.8</v>
      </c>
      <c r="G36" s="62">
        <f t="shared" si="3"/>
        <v>11140430.529999966</v>
      </c>
      <c r="H36" s="63" t="s">
        <v>50</v>
      </c>
      <c r="I36" s="68">
        <v>7</v>
      </c>
      <c r="J36" s="58">
        <f t="shared" si="0"/>
        <v>43285</v>
      </c>
      <c r="K36" s="65">
        <v>1</v>
      </c>
      <c r="L36" s="1">
        <v>34101</v>
      </c>
      <c r="M36" s="66">
        <v>0.8</v>
      </c>
    </row>
    <row r="37" spans="1:13" s="65" customFormat="1" x14ac:dyDescent="0.2">
      <c r="A37" s="58">
        <v>43285</v>
      </c>
      <c r="B37" s="60" t="s">
        <v>358</v>
      </c>
      <c r="C37" s="60" t="s">
        <v>281</v>
      </c>
      <c r="D37" s="65" t="s">
        <v>359</v>
      </c>
      <c r="E37" s="61"/>
      <c r="F37" s="61">
        <v>153492.73000000001</v>
      </c>
      <c r="G37" s="62">
        <f t="shared" si="3"/>
        <v>10986937.799999965</v>
      </c>
      <c r="H37" s="63" t="s">
        <v>33</v>
      </c>
      <c r="I37" s="68">
        <v>7</v>
      </c>
      <c r="J37" s="58">
        <f t="shared" si="0"/>
        <v>43285</v>
      </c>
      <c r="K37" s="65">
        <v>2</v>
      </c>
      <c r="L37" s="65">
        <v>62202</v>
      </c>
      <c r="M37" s="61">
        <v>153492.73000000001</v>
      </c>
    </row>
    <row r="38" spans="1:13" s="65" customFormat="1" x14ac:dyDescent="0.2">
      <c r="A38" s="72">
        <v>43285</v>
      </c>
      <c r="B38" s="73"/>
      <c r="C38" s="74"/>
      <c r="D38" s="74" t="s">
        <v>353</v>
      </c>
      <c r="E38" s="75">
        <v>323.14999999999998</v>
      </c>
      <c r="F38" s="75"/>
      <c r="G38" s="76">
        <f>+G37+E38</f>
        <v>10987260.949999966</v>
      </c>
      <c r="H38" s="74" t="s">
        <v>347</v>
      </c>
      <c r="I38" s="78">
        <v>7</v>
      </c>
      <c r="J38" s="72">
        <f t="shared" si="0"/>
        <v>43285</v>
      </c>
      <c r="K38" s="79"/>
      <c r="L38" s="79"/>
      <c r="M38" s="80"/>
    </row>
    <row r="39" spans="1:13" s="65" customFormat="1" x14ac:dyDescent="0.2">
      <c r="A39" s="72">
        <v>43285</v>
      </c>
      <c r="B39" s="73" t="s">
        <v>360</v>
      </c>
      <c r="C39" s="74" t="s">
        <v>361</v>
      </c>
      <c r="D39" s="74" t="s">
        <v>353</v>
      </c>
      <c r="E39" s="75">
        <v>170.2</v>
      </c>
      <c r="F39" s="75"/>
      <c r="G39" s="76">
        <f>+G38+E39</f>
        <v>10987431.149999965</v>
      </c>
      <c r="H39" s="74" t="s">
        <v>347</v>
      </c>
      <c r="I39" s="78">
        <v>7</v>
      </c>
      <c r="J39" s="72">
        <f t="shared" si="0"/>
        <v>43285</v>
      </c>
      <c r="K39" s="79"/>
      <c r="L39" s="79"/>
      <c r="M39" s="80"/>
    </row>
    <row r="40" spans="1:13" s="65" customFormat="1" x14ac:dyDescent="0.2">
      <c r="A40" s="72">
        <v>43285</v>
      </c>
      <c r="B40" s="73" t="s">
        <v>362</v>
      </c>
      <c r="C40" s="74" t="s">
        <v>361</v>
      </c>
      <c r="D40" s="74" t="s">
        <v>353</v>
      </c>
      <c r="E40" s="75">
        <v>415.15</v>
      </c>
      <c r="F40" s="75"/>
      <c r="G40" s="76">
        <f>+G39+E40</f>
        <v>10987846.299999965</v>
      </c>
      <c r="H40" s="74" t="s">
        <v>347</v>
      </c>
      <c r="I40" s="78">
        <v>7</v>
      </c>
      <c r="J40" s="72">
        <f t="shared" si="0"/>
        <v>43285</v>
      </c>
      <c r="K40" s="79"/>
      <c r="L40" s="79"/>
      <c r="M40" s="80"/>
    </row>
    <row r="41" spans="1:13" s="65" customFormat="1" x14ac:dyDescent="0.2">
      <c r="A41" s="58">
        <v>43286</v>
      </c>
      <c r="B41" s="67" t="s">
        <v>363</v>
      </c>
      <c r="C41" s="60" t="s">
        <v>364</v>
      </c>
      <c r="D41" s="69" t="s">
        <v>365</v>
      </c>
      <c r="E41" s="61"/>
      <c r="F41" s="61">
        <v>2056.6799999999998</v>
      </c>
      <c r="G41" s="62">
        <f>+G40-F41</f>
        <v>10985789.619999966</v>
      </c>
      <c r="H41" s="63" t="s">
        <v>47</v>
      </c>
      <c r="I41" s="68">
        <v>7</v>
      </c>
      <c r="J41" s="58">
        <f t="shared" si="0"/>
        <v>43286</v>
      </c>
      <c r="K41" s="65">
        <v>1</v>
      </c>
      <c r="L41" s="65">
        <v>37104</v>
      </c>
      <c r="M41" s="61">
        <v>2056.6799999999998</v>
      </c>
    </row>
    <row r="42" spans="1:13" s="65" customFormat="1" x14ac:dyDescent="0.2">
      <c r="A42" s="58">
        <v>43286</v>
      </c>
      <c r="B42" s="60"/>
      <c r="C42" s="60" t="s">
        <v>48</v>
      </c>
      <c r="D42" s="60" t="s">
        <v>49</v>
      </c>
      <c r="E42" s="61"/>
      <c r="F42" s="61">
        <v>5</v>
      </c>
      <c r="G42" s="62">
        <f t="shared" ref="G42:G105" si="4">+G41-F42</f>
        <v>10985784.619999966</v>
      </c>
      <c r="H42" s="63" t="s">
        <v>49</v>
      </c>
      <c r="I42" s="68">
        <v>7</v>
      </c>
      <c r="J42" s="58">
        <f t="shared" si="0"/>
        <v>43286</v>
      </c>
      <c r="K42" s="65">
        <v>1</v>
      </c>
      <c r="L42" s="65">
        <v>34101</v>
      </c>
      <c r="M42" s="61">
        <v>5</v>
      </c>
    </row>
    <row r="43" spans="1:13" s="65" customFormat="1" x14ac:dyDescent="0.2">
      <c r="A43" s="58">
        <v>43286</v>
      </c>
      <c r="B43" s="60"/>
      <c r="C43" s="60" t="s">
        <v>48</v>
      </c>
      <c r="D43" s="60" t="s">
        <v>50</v>
      </c>
      <c r="E43" s="61"/>
      <c r="F43" s="61">
        <v>0.8</v>
      </c>
      <c r="G43" s="62">
        <f t="shared" si="4"/>
        <v>10985783.819999965</v>
      </c>
      <c r="H43" s="63" t="s">
        <v>50</v>
      </c>
      <c r="I43" s="68">
        <v>7</v>
      </c>
      <c r="J43" s="58">
        <f t="shared" si="0"/>
        <v>43286</v>
      </c>
      <c r="K43" s="65">
        <v>1</v>
      </c>
      <c r="L43" s="124">
        <v>34101</v>
      </c>
      <c r="M43" s="125">
        <v>0.8</v>
      </c>
    </row>
    <row r="44" spans="1:13" s="65" customFormat="1" x14ac:dyDescent="0.2">
      <c r="A44" s="58">
        <v>43286</v>
      </c>
      <c r="B44" s="60" t="s">
        <v>366</v>
      </c>
      <c r="C44" s="60" t="s">
        <v>364</v>
      </c>
      <c r="D44" s="65" t="s">
        <v>367</v>
      </c>
      <c r="E44" s="61"/>
      <c r="F44" s="61">
        <v>2056.6799999999998</v>
      </c>
      <c r="G44" s="62">
        <f t="shared" si="4"/>
        <v>10983727.139999965</v>
      </c>
      <c r="H44" s="63" t="s">
        <v>47</v>
      </c>
      <c r="I44" s="68">
        <v>7</v>
      </c>
      <c r="J44" s="58">
        <f t="shared" si="0"/>
        <v>43286</v>
      </c>
      <c r="K44" s="65">
        <v>1</v>
      </c>
      <c r="L44" s="65">
        <v>37104</v>
      </c>
      <c r="M44" s="125">
        <v>2056.6799999999998</v>
      </c>
    </row>
    <row r="45" spans="1:13" s="65" customFormat="1" x14ac:dyDescent="0.2">
      <c r="A45" s="58">
        <v>43286</v>
      </c>
      <c r="B45" s="67"/>
      <c r="C45" s="60" t="s">
        <v>48</v>
      </c>
      <c r="D45" s="60" t="s">
        <v>49</v>
      </c>
      <c r="E45" s="61"/>
      <c r="F45" s="61">
        <v>5</v>
      </c>
      <c r="G45" s="62">
        <f t="shared" si="4"/>
        <v>10983722.139999965</v>
      </c>
      <c r="H45" s="63" t="s">
        <v>49</v>
      </c>
      <c r="I45" s="68">
        <v>7</v>
      </c>
      <c r="J45" s="58">
        <f t="shared" si="0"/>
        <v>43286</v>
      </c>
      <c r="K45" s="65">
        <v>1</v>
      </c>
      <c r="L45" s="126">
        <v>34101</v>
      </c>
      <c r="M45" s="125">
        <v>5</v>
      </c>
    </row>
    <row r="46" spans="1:13" s="65" customFormat="1" x14ac:dyDescent="0.2">
      <c r="A46" s="58">
        <v>43286</v>
      </c>
      <c r="B46" s="67"/>
      <c r="C46" s="60" t="s">
        <v>48</v>
      </c>
      <c r="D46" s="60" t="s">
        <v>50</v>
      </c>
      <c r="E46" s="61"/>
      <c r="F46" s="61">
        <v>0.8</v>
      </c>
      <c r="G46" s="62">
        <f t="shared" si="4"/>
        <v>10983721.339999964</v>
      </c>
      <c r="H46" s="63" t="s">
        <v>50</v>
      </c>
      <c r="I46" s="68">
        <v>7</v>
      </c>
      <c r="J46" s="58">
        <f t="shared" si="0"/>
        <v>43286</v>
      </c>
      <c r="K46" s="65">
        <v>1</v>
      </c>
      <c r="L46" s="65">
        <v>34101</v>
      </c>
      <c r="M46" s="61">
        <v>0.8</v>
      </c>
    </row>
    <row r="47" spans="1:13" s="65" customFormat="1" x14ac:dyDescent="0.2">
      <c r="A47" s="58">
        <v>43286</v>
      </c>
      <c r="B47" s="60" t="s">
        <v>368</v>
      </c>
      <c r="C47" s="60" t="s">
        <v>364</v>
      </c>
      <c r="D47" s="65" t="s">
        <v>367</v>
      </c>
      <c r="E47" s="61"/>
      <c r="F47" s="61">
        <v>5155.8</v>
      </c>
      <c r="G47" s="62">
        <f t="shared" si="4"/>
        <v>10978565.539999964</v>
      </c>
      <c r="H47" s="63" t="s">
        <v>47</v>
      </c>
      <c r="I47" s="68">
        <v>7</v>
      </c>
      <c r="J47" s="58">
        <f t="shared" si="0"/>
        <v>43286</v>
      </c>
      <c r="K47" s="65">
        <v>1</v>
      </c>
      <c r="L47" s="65">
        <v>37104</v>
      </c>
      <c r="M47" s="61">
        <v>5155.8</v>
      </c>
    </row>
    <row r="48" spans="1:13" s="65" customFormat="1" x14ac:dyDescent="0.2">
      <c r="A48" s="58">
        <v>43286</v>
      </c>
      <c r="B48" s="67"/>
      <c r="C48" s="60" t="s">
        <v>48</v>
      </c>
      <c r="D48" s="60" t="s">
        <v>49</v>
      </c>
      <c r="E48" s="61"/>
      <c r="F48" s="61">
        <v>5</v>
      </c>
      <c r="G48" s="62">
        <f t="shared" si="4"/>
        <v>10978560.539999964</v>
      </c>
      <c r="H48" s="63" t="s">
        <v>49</v>
      </c>
      <c r="I48" s="68">
        <v>7</v>
      </c>
      <c r="J48" s="58">
        <f t="shared" si="0"/>
        <v>43286</v>
      </c>
      <c r="K48" s="65">
        <v>1</v>
      </c>
      <c r="L48" s="65">
        <v>34101</v>
      </c>
      <c r="M48" s="61">
        <v>5</v>
      </c>
    </row>
    <row r="49" spans="1:13" s="65" customFormat="1" x14ac:dyDescent="0.2">
      <c r="A49" s="58">
        <v>43286</v>
      </c>
      <c r="B49" s="67"/>
      <c r="C49" s="60" t="s">
        <v>48</v>
      </c>
      <c r="D49" s="60" t="s">
        <v>50</v>
      </c>
      <c r="E49" s="61"/>
      <c r="F49" s="61">
        <v>0.8</v>
      </c>
      <c r="G49" s="62">
        <f t="shared" si="4"/>
        <v>10978559.739999963</v>
      </c>
      <c r="H49" s="63" t="s">
        <v>50</v>
      </c>
      <c r="I49" s="68">
        <v>7</v>
      </c>
      <c r="J49" s="58">
        <f t="shared" si="0"/>
        <v>43286</v>
      </c>
      <c r="K49" s="65">
        <v>1</v>
      </c>
      <c r="L49" s="65">
        <v>34101</v>
      </c>
      <c r="M49" s="61">
        <v>0.8</v>
      </c>
    </row>
    <row r="50" spans="1:13" s="65" customFormat="1" x14ac:dyDescent="0.2">
      <c r="A50" s="58">
        <v>43286</v>
      </c>
      <c r="B50" s="60" t="s">
        <v>369</v>
      </c>
      <c r="C50" s="60" t="s">
        <v>364</v>
      </c>
      <c r="D50" s="65" t="s">
        <v>365</v>
      </c>
      <c r="E50" s="61"/>
      <c r="F50" s="61">
        <v>5155.8</v>
      </c>
      <c r="G50" s="62">
        <f t="shared" si="4"/>
        <v>10973403.939999962</v>
      </c>
      <c r="H50" s="63" t="s">
        <v>47</v>
      </c>
      <c r="I50" s="68">
        <v>7</v>
      </c>
      <c r="J50" s="58">
        <f t="shared" si="0"/>
        <v>43286</v>
      </c>
      <c r="K50" s="65">
        <v>1</v>
      </c>
      <c r="L50" s="65">
        <v>37104</v>
      </c>
      <c r="M50" s="61">
        <v>5155.8</v>
      </c>
    </row>
    <row r="51" spans="1:13" s="65" customFormat="1" x14ac:dyDescent="0.2">
      <c r="A51" s="58">
        <v>43286</v>
      </c>
      <c r="B51" s="67"/>
      <c r="C51" s="60" t="s">
        <v>48</v>
      </c>
      <c r="D51" s="60" t="s">
        <v>49</v>
      </c>
      <c r="E51" s="61"/>
      <c r="F51" s="61">
        <v>5</v>
      </c>
      <c r="G51" s="62">
        <f t="shared" si="4"/>
        <v>10973398.939999962</v>
      </c>
      <c r="H51" s="63" t="s">
        <v>49</v>
      </c>
      <c r="I51" s="68">
        <v>7</v>
      </c>
      <c r="J51" s="58">
        <f t="shared" si="0"/>
        <v>43286</v>
      </c>
      <c r="K51" s="65">
        <v>1</v>
      </c>
      <c r="L51" s="65">
        <v>34101</v>
      </c>
      <c r="M51" s="61">
        <v>5</v>
      </c>
    </row>
    <row r="52" spans="1:13" s="65" customFormat="1" x14ac:dyDescent="0.2">
      <c r="A52" s="58">
        <v>43286</v>
      </c>
      <c r="B52" s="67"/>
      <c r="C52" s="60" t="s">
        <v>48</v>
      </c>
      <c r="D52" s="60" t="s">
        <v>50</v>
      </c>
      <c r="E52" s="61"/>
      <c r="F52" s="61">
        <v>0.8</v>
      </c>
      <c r="G52" s="62">
        <f t="shared" si="4"/>
        <v>10973398.139999961</v>
      </c>
      <c r="H52" s="63" t="s">
        <v>50</v>
      </c>
      <c r="I52" s="68">
        <v>7</v>
      </c>
      <c r="J52" s="58">
        <f t="shared" si="0"/>
        <v>43286</v>
      </c>
      <c r="K52" s="65">
        <v>1</v>
      </c>
      <c r="L52" s="65">
        <v>34101</v>
      </c>
      <c r="M52" s="61">
        <v>0.8</v>
      </c>
    </row>
    <row r="53" spans="1:13" s="65" customFormat="1" x14ac:dyDescent="0.2">
      <c r="A53" s="58">
        <v>43286</v>
      </c>
      <c r="B53" s="67" t="s">
        <v>370</v>
      </c>
      <c r="C53" s="60" t="s">
        <v>364</v>
      </c>
      <c r="D53" s="65" t="s">
        <v>365</v>
      </c>
      <c r="E53" s="61"/>
      <c r="F53" s="61">
        <v>2890.02</v>
      </c>
      <c r="G53" s="62">
        <f t="shared" si="4"/>
        <v>10970508.119999962</v>
      </c>
      <c r="H53" s="63" t="s">
        <v>47</v>
      </c>
      <c r="I53" s="68">
        <v>7</v>
      </c>
      <c r="J53" s="58">
        <f t="shared" si="0"/>
        <v>43286</v>
      </c>
      <c r="K53" s="65">
        <v>1</v>
      </c>
      <c r="L53" s="65">
        <v>37104</v>
      </c>
      <c r="M53" s="61">
        <v>2890.02</v>
      </c>
    </row>
    <row r="54" spans="1:13" s="65" customFormat="1" x14ac:dyDescent="0.2">
      <c r="A54" s="58">
        <v>43286</v>
      </c>
      <c r="B54" s="67"/>
      <c r="C54" s="60" t="s">
        <v>48</v>
      </c>
      <c r="D54" s="60" t="s">
        <v>49</v>
      </c>
      <c r="E54" s="61"/>
      <c r="F54" s="61">
        <v>5</v>
      </c>
      <c r="G54" s="62">
        <f t="shared" si="4"/>
        <v>10970503.119999962</v>
      </c>
      <c r="H54" s="63" t="s">
        <v>49</v>
      </c>
      <c r="I54" s="68">
        <v>7</v>
      </c>
      <c r="J54" s="58">
        <f t="shared" si="0"/>
        <v>43286</v>
      </c>
      <c r="K54" s="65">
        <v>1</v>
      </c>
      <c r="L54" s="65">
        <v>34101</v>
      </c>
      <c r="M54" s="61">
        <v>5</v>
      </c>
    </row>
    <row r="55" spans="1:13" s="65" customFormat="1" x14ac:dyDescent="0.2">
      <c r="A55" s="58">
        <v>43286</v>
      </c>
      <c r="B55" s="67"/>
      <c r="C55" s="60" t="s">
        <v>48</v>
      </c>
      <c r="D55" s="60" t="s">
        <v>50</v>
      </c>
      <c r="E55" s="61"/>
      <c r="F55" s="61">
        <v>0.8</v>
      </c>
      <c r="G55" s="62">
        <f t="shared" si="4"/>
        <v>10970502.319999961</v>
      </c>
      <c r="H55" s="63" t="s">
        <v>50</v>
      </c>
      <c r="I55" s="68">
        <v>7</v>
      </c>
      <c r="J55" s="58">
        <f t="shared" si="0"/>
        <v>43286</v>
      </c>
      <c r="K55" s="65">
        <v>1</v>
      </c>
      <c r="L55" s="65">
        <v>34101</v>
      </c>
      <c r="M55" s="61">
        <v>0.8</v>
      </c>
    </row>
    <row r="56" spans="1:13" s="65" customFormat="1" x14ac:dyDescent="0.2">
      <c r="A56" s="58">
        <v>43286</v>
      </c>
      <c r="B56" s="67" t="s">
        <v>371</v>
      </c>
      <c r="C56" s="60" t="s">
        <v>364</v>
      </c>
      <c r="D56" s="65" t="s">
        <v>365</v>
      </c>
      <c r="E56" s="61"/>
      <c r="F56" s="61">
        <v>2890.02</v>
      </c>
      <c r="G56" s="62">
        <f t="shared" si="4"/>
        <v>10967612.299999962</v>
      </c>
      <c r="H56" s="63" t="s">
        <v>47</v>
      </c>
      <c r="I56" s="68">
        <v>7</v>
      </c>
      <c r="J56" s="58">
        <f t="shared" si="0"/>
        <v>43286</v>
      </c>
      <c r="K56" s="65">
        <v>1</v>
      </c>
      <c r="L56" s="65">
        <v>37104</v>
      </c>
      <c r="M56" s="61">
        <v>2890.02</v>
      </c>
    </row>
    <row r="57" spans="1:13" s="65" customFormat="1" x14ac:dyDescent="0.2">
      <c r="A57" s="58">
        <v>43286</v>
      </c>
      <c r="B57" s="67"/>
      <c r="C57" s="60" t="s">
        <v>48</v>
      </c>
      <c r="D57" s="60" t="s">
        <v>49</v>
      </c>
      <c r="E57" s="61"/>
      <c r="F57" s="61">
        <v>5</v>
      </c>
      <c r="G57" s="62">
        <f t="shared" si="4"/>
        <v>10967607.299999962</v>
      </c>
      <c r="H57" s="63" t="s">
        <v>49</v>
      </c>
      <c r="I57" s="68">
        <v>7</v>
      </c>
      <c r="J57" s="58">
        <f t="shared" si="0"/>
        <v>43286</v>
      </c>
      <c r="K57" s="65">
        <v>1</v>
      </c>
      <c r="L57" s="65">
        <v>34101</v>
      </c>
      <c r="M57" s="61">
        <v>5</v>
      </c>
    </row>
    <row r="58" spans="1:13" s="65" customFormat="1" x14ac:dyDescent="0.2">
      <c r="A58" s="58">
        <v>43286</v>
      </c>
      <c r="B58" s="60"/>
      <c r="C58" s="60" t="s">
        <v>48</v>
      </c>
      <c r="D58" s="60" t="s">
        <v>50</v>
      </c>
      <c r="E58" s="61"/>
      <c r="F58" s="61">
        <v>0.8</v>
      </c>
      <c r="G58" s="62">
        <f t="shared" si="4"/>
        <v>10967606.499999961</v>
      </c>
      <c r="H58" s="63" t="s">
        <v>50</v>
      </c>
      <c r="I58" s="68">
        <v>7</v>
      </c>
      <c r="J58" s="58">
        <f t="shared" si="0"/>
        <v>43286</v>
      </c>
      <c r="K58" s="65">
        <v>1</v>
      </c>
      <c r="L58" s="65">
        <v>34101</v>
      </c>
      <c r="M58" s="61">
        <v>0.8</v>
      </c>
    </row>
    <row r="59" spans="1:13" s="65" customFormat="1" x14ac:dyDescent="0.2">
      <c r="A59" s="58">
        <v>43286</v>
      </c>
      <c r="B59" s="60" t="s">
        <v>372</v>
      </c>
      <c r="C59" s="60" t="s">
        <v>364</v>
      </c>
      <c r="D59" s="65" t="s">
        <v>365</v>
      </c>
      <c r="E59" s="61"/>
      <c r="F59" s="61">
        <v>3269.72</v>
      </c>
      <c r="G59" s="62">
        <f t="shared" si="4"/>
        <v>10964336.77999996</v>
      </c>
      <c r="H59" s="63" t="s">
        <v>47</v>
      </c>
      <c r="I59" s="68">
        <v>7</v>
      </c>
      <c r="J59" s="58">
        <f t="shared" si="0"/>
        <v>43286</v>
      </c>
      <c r="K59" s="65">
        <v>1</v>
      </c>
      <c r="L59" s="65">
        <v>37104</v>
      </c>
      <c r="M59" s="61">
        <v>3269.72</v>
      </c>
    </row>
    <row r="60" spans="1:13" s="65" customFormat="1" x14ac:dyDescent="0.2">
      <c r="A60" s="58">
        <v>43286</v>
      </c>
      <c r="B60" s="60"/>
      <c r="C60" s="60" t="s">
        <v>48</v>
      </c>
      <c r="D60" s="60" t="s">
        <v>49</v>
      </c>
      <c r="E60" s="61"/>
      <c r="F60" s="61">
        <v>5</v>
      </c>
      <c r="G60" s="62">
        <f t="shared" si="4"/>
        <v>10964331.77999996</v>
      </c>
      <c r="H60" s="63" t="s">
        <v>49</v>
      </c>
      <c r="I60" s="68">
        <v>7</v>
      </c>
      <c r="J60" s="58">
        <f t="shared" si="0"/>
        <v>43286</v>
      </c>
      <c r="K60" s="65">
        <v>1</v>
      </c>
      <c r="L60" s="65">
        <v>34101</v>
      </c>
      <c r="M60" s="61">
        <v>5</v>
      </c>
    </row>
    <row r="61" spans="1:13" s="65" customFormat="1" x14ac:dyDescent="0.2">
      <c r="A61" s="58">
        <v>43286</v>
      </c>
      <c r="B61" s="67"/>
      <c r="C61" s="60" t="s">
        <v>48</v>
      </c>
      <c r="D61" s="60" t="s">
        <v>50</v>
      </c>
      <c r="E61" s="61"/>
      <c r="F61" s="61">
        <v>0.8</v>
      </c>
      <c r="G61" s="62">
        <f t="shared" si="4"/>
        <v>10964330.979999959</v>
      </c>
      <c r="H61" s="63" t="s">
        <v>50</v>
      </c>
      <c r="I61" s="68">
        <v>7</v>
      </c>
      <c r="J61" s="58">
        <f t="shared" si="0"/>
        <v>43286</v>
      </c>
      <c r="K61" s="65">
        <v>1</v>
      </c>
      <c r="L61" s="65">
        <v>34101</v>
      </c>
      <c r="M61" s="61">
        <v>0.8</v>
      </c>
    </row>
    <row r="62" spans="1:13" s="65" customFormat="1" x14ac:dyDescent="0.2">
      <c r="A62" s="58">
        <v>43286</v>
      </c>
      <c r="B62" s="67" t="s">
        <v>373</v>
      </c>
      <c r="C62" s="60" t="s">
        <v>364</v>
      </c>
      <c r="D62" s="60" t="s">
        <v>365</v>
      </c>
      <c r="E62" s="61"/>
      <c r="F62" s="61">
        <v>3269.72</v>
      </c>
      <c r="G62" s="62">
        <f t="shared" si="4"/>
        <v>10961061.259999959</v>
      </c>
      <c r="H62" s="63" t="s">
        <v>47</v>
      </c>
      <c r="I62" s="68">
        <v>7</v>
      </c>
      <c r="J62" s="58">
        <f t="shared" si="0"/>
        <v>43286</v>
      </c>
      <c r="K62" s="65">
        <v>1</v>
      </c>
      <c r="L62" s="65">
        <v>37104</v>
      </c>
      <c r="M62" s="61">
        <v>3269.72</v>
      </c>
    </row>
    <row r="63" spans="1:13" s="65" customFormat="1" x14ac:dyDescent="0.2">
      <c r="A63" s="58">
        <v>43286</v>
      </c>
      <c r="B63" s="60"/>
      <c r="C63" s="60" t="s">
        <v>48</v>
      </c>
      <c r="D63" s="60" t="s">
        <v>49</v>
      </c>
      <c r="E63" s="61"/>
      <c r="F63" s="61">
        <v>5</v>
      </c>
      <c r="G63" s="62">
        <f t="shared" si="4"/>
        <v>10961056.259999959</v>
      </c>
      <c r="H63" s="63" t="s">
        <v>49</v>
      </c>
      <c r="I63" s="68">
        <v>7</v>
      </c>
      <c r="J63" s="58">
        <f t="shared" si="0"/>
        <v>43286</v>
      </c>
      <c r="K63" s="65">
        <v>1</v>
      </c>
      <c r="L63" s="65">
        <v>34101</v>
      </c>
      <c r="M63" s="61">
        <v>5</v>
      </c>
    </row>
    <row r="64" spans="1:13" s="65" customFormat="1" x14ac:dyDescent="0.2">
      <c r="A64" s="58">
        <v>43286</v>
      </c>
      <c r="B64" s="67"/>
      <c r="C64" s="60" t="s">
        <v>48</v>
      </c>
      <c r="D64" s="60" t="s">
        <v>50</v>
      </c>
      <c r="E64" s="61"/>
      <c r="F64" s="61">
        <v>0.8</v>
      </c>
      <c r="G64" s="62">
        <f t="shared" si="4"/>
        <v>10961055.459999958</v>
      </c>
      <c r="H64" s="63" t="s">
        <v>50</v>
      </c>
      <c r="I64" s="68">
        <v>7</v>
      </c>
      <c r="J64" s="58">
        <f t="shared" si="0"/>
        <v>43286</v>
      </c>
      <c r="K64" s="65">
        <v>1</v>
      </c>
      <c r="L64" s="65">
        <v>34101</v>
      </c>
      <c r="M64" s="61">
        <v>0.8</v>
      </c>
    </row>
    <row r="65" spans="1:13" s="65" customFormat="1" x14ac:dyDescent="0.2">
      <c r="A65" s="58">
        <v>43286</v>
      </c>
      <c r="B65" s="67" t="s">
        <v>374</v>
      </c>
      <c r="C65" s="60" t="s">
        <v>364</v>
      </c>
      <c r="D65" s="60" t="s">
        <v>367</v>
      </c>
      <c r="E65" s="61"/>
      <c r="F65" s="61">
        <v>2980.5</v>
      </c>
      <c r="G65" s="62">
        <f t="shared" si="4"/>
        <v>10958074.959999958</v>
      </c>
      <c r="H65" s="63" t="s">
        <v>47</v>
      </c>
      <c r="I65" s="68">
        <v>7</v>
      </c>
      <c r="J65" s="58">
        <f t="shared" si="0"/>
        <v>43286</v>
      </c>
      <c r="K65" s="65">
        <v>4</v>
      </c>
      <c r="L65" s="65">
        <v>37104</v>
      </c>
      <c r="M65" s="61">
        <v>2980.5</v>
      </c>
    </row>
    <row r="66" spans="1:13" s="65" customFormat="1" x14ac:dyDescent="0.2">
      <c r="A66" s="58">
        <v>43286</v>
      </c>
      <c r="B66" s="67"/>
      <c r="C66" s="60" t="s">
        <v>48</v>
      </c>
      <c r="D66" s="60" t="s">
        <v>49</v>
      </c>
      <c r="E66" s="61"/>
      <c r="F66" s="61">
        <v>5</v>
      </c>
      <c r="G66" s="62">
        <f t="shared" si="4"/>
        <v>10958069.959999958</v>
      </c>
      <c r="H66" s="63" t="s">
        <v>49</v>
      </c>
      <c r="I66" s="68">
        <v>7</v>
      </c>
      <c r="J66" s="58">
        <f t="shared" si="0"/>
        <v>43286</v>
      </c>
      <c r="K66" s="65">
        <v>1</v>
      </c>
      <c r="L66" s="65">
        <v>34101</v>
      </c>
      <c r="M66" s="61">
        <v>5</v>
      </c>
    </row>
    <row r="67" spans="1:13" s="65" customFormat="1" x14ac:dyDescent="0.2">
      <c r="A67" s="58">
        <v>43286</v>
      </c>
      <c r="B67" s="67"/>
      <c r="C67" s="60" t="s">
        <v>48</v>
      </c>
      <c r="D67" s="60" t="s">
        <v>50</v>
      </c>
      <c r="E67" s="61"/>
      <c r="F67" s="61">
        <v>0.8</v>
      </c>
      <c r="G67" s="62">
        <f t="shared" si="4"/>
        <v>10958069.159999957</v>
      </c>
      <c r="H67" s="63" t="s">
        <v>50</v>
      </c>
      <c r="I67" s="68">
        <v>7</v>
      </c>
      <c r="J67" s="58">
        <f t="shared" si="0"/>
        <v>43286</v>
      </c>
      <c r="K67" s="65">
        <v>1</v>
      </c>
      <c r="L67" s="65">
        <v>34101</v>
      </c>
      <c r="M67" s="61">
        <v>0.8</v>
      </c>
    </row>
    <row r="68" spans="1:13" s="65" customFormat="1" x14ac:dyDescent="0.2">
      <c r="A68" s="58">
        <v>43286</v>
      </c>
      <c r="B68" s="67" t="s">
        <v>375</v>
      </c>
      <c r="C68" s="60" t="s">
        <v>364</v>
      </c>
      <c r="D68" s="60" t="s">
        <v>367</v>
      </c>
      <c r="E68" s="61"/>
      <c r="F68" s="61">
        <v>2264</v>
      </c>
      <c r="G68" s="62">
        <f t="shared" si="4"/>
        <v>10955805.159999957</v>
      </c>
      <c r="H68" s="63" t="s">
        <v>47</v>
      </c>
      <c r="I68" s="68">
        <v>7</v>
      </c>
      <c r="J68" s="58">
        <f t="shared" si="0"/>
        <v>43286</v>
      </c>
      <c r="K68" s="65">
        <v>4</v>
      </c>
      <c r="L68" s="65">
        <v>37104</v>
      </c>
      <c r="M68" s="61">
        <v>2264</v>
      </c>
    </row>
    <row r="69" spans="1:13" s="65" customFormat="1" x14ac:dyDescent="0.2">
      <c r="A69" s="58">
        <v>43286</v>
      </c>
      <c r="B69" s="67"/>
      <c r="C69" s="60" t="s">
        <v>48</v>
      </c>
      <c r="D69" s="60" t="s">
        <v>49</v>
      </c>
      <c r="E69" s="61"/>
      <c r="F69" s="61">
        <v>5</v>
      </c>
      <c r="G69" s="62">
        <f t="shared" si="4"/>
        <v>10955800.159999957</v>
      </c>
      <c r="H69" s="63" t="s">
        <v>49</v>
      </c>
      <c r="I69" s="68">
        <v>7</v>
      </c>
      <c r="J69" s="58">
        <f t="shared" si="0"/>
        <v>43286</v>
      </c>
      <c r="K69" s="65">
        <v>1</v>
      </c>
      <c r="L69" s="65">
        <v>34101</v>
      </c>
      <c r="M69" s="61">
        <v>5</v>
      </c>
    </row>
    <row r="70" spans="1:13" s="65" customFormat="1" x14ac:dyDescent="0.2">
      <c r="A70" s="58">
        <v>43286</v>
      </c>
      <c r="B70" s="67"/>
      <c r="C70" s="60" t="s">
        <v>48</v>
      </c>
      <c r="D70" s="60" t="s">
        <v>50</v>
      </c>
      <c r="E70" s="61"/>
      <c r="F70" s="61">
        <v>0.8</v>
      </c>
      <c r="G70" s="62">
        <f t="shared" si="4"/>
        <v>10955799.359999957</v>
      </c>
      <c r="H70" s="63" t="s">
        <v>50</v>
      </c>
      <c r="I70" s="68">
        <v>7</v>
      </c>
      <c r="J70" s="58">
        <f t="shared" si="0"/>
        <v>43286</v>
      </c>
      <c r="K70" s="65">
        <v>1</v>
      </c>
      <c r="L70" s="65">
        <v>34101</v>
      </c>
      <c r="M70" s="61">
        <v>0.8</v>
      </c>
    </row>
    <row r="71" spans="1:13" s="65" customFormat="1" x14ac:dyDescent="0.2">
      <c r="A71" s="58">
        <v>43286</v>
      </c>
      <c r="B71" s="67" t="s">
        <v>376</v>
      </c>
      <c r="C71" s="60" t="s">
        <v>364</v>
      </c>
      <c r="D71" s="60" t="s">
        <v>367</v>
      </c>
      <c r="E71" s="61"/>
      <c r="F71" s="61">
        <v>2371.8000000000002</v>
      </c>
      <c r="G71" s="62">
        <f t="shared" si="4"/>
        <v>10953427.559999956</v>
      </c>
      <c r="H71" s="63" t="s">
        <v>47</v>
      </c>
      <c r="I71" s="68">
        <v>7</v>
      </c>
      <c r="J71" s="58">
        <f t="shared" si="0"/>
        <v>43286</v>
      </c>
      <c r="K71" s="65">
        <v>4</v>
      </c>
      <c r="L71" s="65">
        <v>37104</v>
      </c>
      <c r="M71" s="61">
        <v>2371.8000000000002</v>
      </c>
    </row>
    <row r="72" spans="1:13" s="65" customFormat="1" x14ac:dyDescent="0.2">
      <c r="A72" s="58">
        <v>43286</v>
      </c>
      <c r="B72" s="67"/>
      <c r="C72" s="60" t="s">
        <v>48</v>
      </c>
      <c r="D72" s="60" t="s">
        <v>49</v>
      </c>
      <c r="E72" s="61"/>
      <c r="F72" s="61">
        <v>5</v>
      </c>
      <c r="G72" s="62">
        <f t="shared" si="4"/>
        <v>10953422.559999956</v>
      </c>
      <c r="H72" s="63" t="s">
        <v>49</v>
      </c>
      <c r="I72" s="68">
        <v>7</v>
      </c>
      <c r="J72" s="58">
        <f t="shared" si="0"/>
        <v>43286</v>
      </c>
      <c r="K72" s="65">
        <v>1</v>
      </c>
      <c r="L72" s="65">
        <v>34101</v>
      </c>
      <c r="M72" s="61">
        <v>5</v>
      </c>
    </row>
    <row r="73" spans="1:13" s="65" customFormat="1" x14ac:dyDescent="0.2">
      <c r="A73" s="58">
        <v>43286</v>
      </c>
      <c r="B73" s="67"/>
      <c r="C73" s="60" t="s">
        <v>48</v>
      </c>
      <c r="D73" s="60" t="s">
        <v>50</v>
      </c>
      <c r="E73" s="61"/>
      <c r="F73" s="61">
        <v>0.8</v>
      </c>
      <c r="G73" s="62">
        <f t="shared" si="4"/>
        <v>10953421.759999955</v>
      </c>
      <c r="H73" s="63" t="s">
        <v>50</v>
      </c>
      <c r="I73" s="68">
        <v>7</v>
      </c>
      <c r="J73" s="58">
        <f t="shared" si="0"/>
        <v>43286</v>
      </c>
      <c r="K73" s="65">
        <v>1</v>
      </c>
      <c r="L73" s="65">
        <v>34101</v>
      </c>
      <c r="M73" s="61">
        <v>0.8</v>
      </c>
    </row>
    <row r="74" spans="1:13" s="65" customFormat="1" x14ac:dyDescent="0.2">
      <c r="A74" s="58">
        <v>43286</v>
      </c>
      <c r="B74" s="67" t="s">
        <v>377</v>
      </c>
      <c r="C74" s="60" t="s">
        <v>364</v>
      </c>
      <c r="D74" s="60" t="s">
        <v>367</v>
      </c>
      <c r="E74" s="61"/>
      <c r="F74" s="61">
        <v>4394.3599999999997</v>
      </c>
      <c r="G74" s="62">
        <f t="shared" si="4"/>
        <v>10949027.399999956</v>
      </c>
      <c r="H74" s="63" t="s">
        <v>47</v>
      </c>
      <c r="I74" s="68">
        <v>7</v>
      </c>
      <c r="J74" s="58">
        <f t="shared" si="0"/>
        <v>43286</v>
      </c>
      <c r="K74" s="65">
        <v>1</v>
      </c>
      <c r="L74" s="65">
        <v>37104</v>
      </c>
      <c r="M74" s="61">
        <v>4394.3599999999997</v>
      </c>
    </row>
    <row r="75" spans="1:13" s="65" customFormat="1" x14ac:dyDescent="0.2">
      <c r="A75" s="58">
        <v>43286</v>
      </c>
      <c r="B75" s="60"/>
      <c r="C75" s="60" t="s">
        <v>48</v>
      </c>
      <c r="D75" s="60" t="s">
        <v>49</v>
      </c>
      <c r="E75" s="61"/>
      <c r="F75" s="61">
        <v>5</v>
      </c>
      <c r="G75" s="62">
        <f t="shared" si="4"/>
        <v>10949022.399999956</v>
      </c>
      <c r="H75" s="63" t="s">
        <v>49</v>
      </c>
      <c r="I75" s="68">
        <v>7</v>
      </c>
      <c r="J75" s="58">
        <f t="shared" si="0"/>
        <v>43286</v>
      </c>
      <c r="K75" s="65">
        <v>1</v>
      </c>
      <c r="L75" s="65">
        <v>34101</v>
      </c>
      <c r="M75" s="61">
        <v>5</v>
      </c>
    </row>
    <row r="76" spans="1:13" s="65" customFormat="1" x14ac:dyDescent="0.2">
      <c r="A76" s="58">
        <v>43286</v>
      </c>
      <c r="B76" s="67"/>
      <c r="C76" s="60" t="s">
        <v>48</v>
      </c>
      <c r="D76" s="60" t="s">
        <v>50</v>
      </c>
      <c r="E76" s="61"/>
      <c r="F76" s="61">
        <v>0.8</v>
      </c>
      <c r="G76" s="62">
        <f t="shared" si="4"/>
        <v>10949021.599999955</v>
      </c>
      <c r="H76" s="63" t="s">
        <v>50</v>
      </c>
      <c r="I76" s="68">
        <v>7</v>
      </c>
      <c r="J76" s="58">
        <f t="shared" si="0"/>
        <v>43286</v>
      </c>
      <c r="K76" s="65">
        <v>1</v>
      </c>
      <c r="L76" s="65">
        <v>34101</v>
      </c>
      <c r="M76" s="61">
        <v>0.8</v>
      </c>
    </row>
    <row r="77" spans="1:13" s="65" customFormat="1" x14ac:dyDescent="0.2">
      <c r="A77" s="58">
        <v>43286</v>
      </c>
      <c r="B77" s="67" t="s">
        <v>378</v>
      </c>
      <c r="C77" s="60" t="s">
        <v>364</v>
      </c>
      <c r="D77" s="60" t="s">
        <v>367</v>
      </c>
      <c r="E77" s="61"/>
      <c r="F77" s="61">
        <v>4671.38</v>
      </c>
      <c r="G77" s="62">
        <f t="shared" si="4"/>
        <v>10944350.219999954</v>
      </c>
      <c r="H77" s="63" t="s">
        <v>50</v>
      </c>
      <c r="I77" s="68">
        <v>7</v>
      </c>
      <c r="J77" s="58">
        <f t="shared" si="0"/>
        <v>43286</v>
      </c>
      <c r="K77" s="65">
        <v>2</v>
      </c>
      <c r="L77" s="65">
        <v>37104</v>
      </c>
      <c r="M77" s="61">
        <v>4671.38</v>
      </c>
    </row>
    <row r="78" spans="1:13" s="65" customFormat="1" x14ac:dyDescent="0.2">
      <c r="A78" s="58">
        <v>43286</v>
      </c>
      <c r="B78" s="60"/>
      <c r="C78" s="60" t="s">
        <v>48</v>
      </c>
      <c r="D78" s="60" t="s">
        <v>49</v>
      </c>
      <c r="E78" s="61"/>
      <c r="F78" s="61">
        <v>5</v>
      </c>
      <c r="G78" s="62">
        <f t="shared" si="4"/>
        <v>10944345.219999954</v>
      </c>
      <c r="H78" s="63" t="s">
        <v>47</v>
      </c>
      <c r="I78" s="68">
        <v>7</v>
      </c>
      <c r="J78" s="58">
        <f t="shared" si="0"/>
        <v>43286</v>
      </c>
      <c r="K78" s="65">
        <v>1</v>
      </c>
      <c r="L78" s="65">
        <v>34101</v>
      </c>
      <c r="M78" s="61">
        <v>5</v>
      </c>
    </row>
    <row r="79" spans="1:13" s="65" customFormat="1" x14ac:dyDescent="0.2">
      <c r="A79" s="58">
        <v>43286</v>
      </c>
      <c r="B79" s="67"/>
      <c r="C79" s="60" t="s">
        <v>48</v>
      </c>
      <c r="D79" s="60" t="s">
        <v>50</v>
      </c>
      <c r="E79" s="61"/>
      <c r="F79" s="61">
        <v>0.8</v>
      </c>
      <c r="G79" s="62">
        <f t="shared" si="4"/>
        <v>10944344.419999953</v>
      </c>
      <c r="H79" s="63" t="s">
        <v>49</v>
      </c>
      <c r="I79" s="68">
        <v>7</v>
      </c>
      <c r="J79" s="58">
        <f t="shared" si="0"/>
        <v>43286</v>
      </c>
      <c r="K79" s="65">
        <v>1</v>
      </c>
      <c r="L79" s="65">
        <v>34101</v>
      </c>
      <c r="M79" s="61">
        <v>0.8</v>
      </c>
    </row>
    <row r="80" spans="1:13" s="65" customFormat="1" x14ac:dyDescent="0.2">
      <c r="A80" s="58">
        <v>43286</v>
      </c>
      <c r="B80" s="67" t="s">
        <v>379</v>
      </c>
      <c r="C80" s="60" t="s">
        <v>364</v>
      </c>
      <c r="D80" s="60" t="s">
        <v>367</v>
      </c>
      <c r="E80" s="61"/>
      <c r="F80" s="61">
        <v>4671.38</v>
      </c>
      <c r="G80" s="62">
        <f>+G79-F80</f>
        <v>10939673.039999953</v>
      </c>
      <c r="H80" s="63" t="s">
        <v>50</v>
      </c>
      <c r="I80" s="68">
        <v>7</v>
      </c>
      <c r="J80" s="58">
        <f t="shared" si="0"/>
        <v>43286</v>
      </c>
      <c r="K80" s="65">
        <v>2</v>
      </c>
      <c r="L80" s="65">
        <v>37104</v>
      </c>
      <c r="M80" s="61">
        <v>4671.38</v>
      </c>
    </row>
    <row r="81" spans="1:13" s="65" customFormat="1" x14ac:dyDescent="0.2">
      <c r="A81" s="58">
        <v>43286</v>
      </c>
      <c r="B81" s="60"/>
      <c r="C81" s="60" t="s">
        <v>48</v>
      </c>
      <c r="D81" s="60" t="s">
        <v>49</v>
      </c>
      <c r="E81" s="61"/>
      <c r="F81" s="61">
        <v>5</v>
      </c>
      <c r="G81" s="62">
        <f t="shared" si="4"/>
        <v>10939668.039999953</v>
      </c>
      <c r="H81" s="63" t="s">
        <v>47</v>
      </c>
      <c r="I81" s="68">
        <v>7</v>
      </c>
      <c r="J81" s="58">
        <f t="shared" si="0"/>
        <v>43286</v>
      </c>
      <c r="K81" s="65">
        <v>1</v>
      </c>
      <c r="L81" s="65">
        <v>34101</v>
      </c>
      <c r="M81" s="61">
        <v>5</v>
      </c>
    </row>
    <row r="82" spans="1:13" s="65" customFormat="1" x14ac:dyDescent="0.2">
      <c r="A82" s="58">
        <v>43286</v>
      </c>
      <c r="B82" s="67"/>
      <c r="C82" s="60" t="s">
        <v>48</v>
      </c>
      <c r="D82" s="60" t="s">
        <v>50</v>
      </c>
      <c r="E82" s="61"/>
      <c r="F82" s="61">
        <v>0.8</v>
      </c>
      <c r="G82" s="62">
        <f t="shared" si="4"/>
        <v>10939667.239999952</v>
      </c>
      <c r="H82" s="63" t="s">
        <v>49</v>
      </c>
      <c r="I82" s="68">
        <v>7</v>
      </c>
      <c r="J82" s="58">
        <f t="shared" si="0"/>
        <v>43286</v>
      </c>
      <c r="K82" s="65">
        <v>1</v>
      </c>
      <c r="L82" s="65">
        <v>34101</v>
      </c>
      <c r="M82" s="61">
        <v>0.8</v>
      </c>
    </row>
    <row r="83" spans="1:13" s="65" customFormat="1" x14ac:dyDescent="0.2">
      <c r="A83" s="58">
        <v>43286</v>
      </c>
      <c r="B83" s="67" t="s">
        <v>380</v>
      </c>
      <c r="C83" s="60" t="s">
        <v>364</v>
      </c>
      <c r="D83" s="60" t="s">
        <v>367</v>
      </c>
      <c r="E83" s="61"/>
      <c r="F83" s="61">
        <v>4671.38</v>
      </c>
      <c r="G83" s="62">
        <f t="shared" si="4"/>
        <v>10934995.859999951</v>
      </c>
      <c r="H83" s="63" t="s">
        <v>50</v>
      </c>
      <c r="I83" s="68">
        <v>7</v>
      </c>
      <c r="J83" s="58">
        <f t="shared" si="0"/>
        <v>43286</v>
      </c>
      <c r="K83" s="65">
        <v>2</v>
      </c>
      <c r="L83" s="65">
        <v>37104</v>
      </c>
      <c r="M83" s="61">
        <v>4671.38</v>
      </c>
    </row>
    <row r="84" spans="1:13" s="65" customFormat="1" x14ac:dyDescent="0.2">
      <c r="A84" s="58">
        <v>43286</v>
      </c>
      <c r="B84" s="60"/>
      <c r="C84" s="60" t="s">
        <v>48</v>
      </c>
      <c r="D84" s="60" t="s">
        <v>49</v>
      </c>
      <c r="E84" s="61"/>
      <c r="F84" s="61">
        <v>5</v>
      </c>
      <c r="G84" s="62">
        <f t="shared" si="4"/>
        <v>10934990.859999951</v>
      </c>
      <c r="H84" s="63" t="s">
        <v>47</v>
      </c>
      <c r="I84" s="68">
        <v>7</v>
      </c>
      <c r="J84" s="58">
        <f t="shared" si="0"/>
        <v>43286</v>
      </c>
      <c r="K84" s="65">
        <v>1</v>
      </c>
      <c r="L84" s="65">
        <v>34101</v>
      </c>
      <c r="M84" s="61">
        <v>5</v>
      </c>
    </row>
    <row r="85" spans="1:13" s="65" customFormat="1" x14ac:dyDescent="0.2">
      <c r="A85" s="58">
        <v>43286</v>
      </c>
      <c r="B85" s="67"/>
      <c r="C85" s="60" t="s">
        <v>48</v>
      </c>
      <c r="D85" s="60" t="s">
        <v>50</v>
      </c>
      <c r="E85" s="61"/>
      <c r="F85" s="61">
        <v>0.8</v>
      </c>
      <c r="G85" s="62">
        <f t="shared" si="4"/>
        <v>10934990.05999995</v>
      </c>
      <c r="H85" s="63" t="s">
        <v>49</v>
      </c>
      <c r="I85" s="68">
        <v>7</v>
      </c>
      <c r="J85" s="58">
        <f t="shared" si="0"/>
        <v>43286</v>
      </c>
      <c r="K85" s="65">
        <v>1</v>
      </c>
      <c r="L85" s="65">
        <v>34101</v>
      </c>
      <c r="M85" s="61">
        <v>0.8</v>
      </c>
    </row>
    <row r="86" spans="1:13" s="65" customFormat="1" x14ac:dyDescent="0.2">
      <c r="A86" s="127">
        <v>43287</v>
      </c>
      <c r="B86" s="128" t="s">
        <v>381</v>
      </c>
      <c r="C86" s="129" t="s">
        <v>382</v>
      </c>
      <c r="D86" s="129" t="s">
        <v>383</v>
      </c>
      <c r="E86" s="130"/>
      <c r="F86" s="130">
        <v>5191</v>
      </c>
      <c r="G86" s="131">
        <f>+G85-F86</f>
        <v>10929799.05999995</v>
      </c>
      <c r="H86" s="132" t="s">
        <v>183</v>
      </c>
      <c r="I86" s="133">
        <v>7</v>
      </c>
      <c r="J86" s="127">
        <f t="shared" si="0"/>
        <v>43287</v>
      </c>
      <c r="K86" s="134"/>
      <c r="L86" s="134"/>
      <c r="M86" s="130">
        <v>5191</v>
      </c>
    </row>
    <row r="87" spans="1:13" s="65" customFormat="1" x14ac:dyDescent="0.2">
      <c r="A87" s="58">
        <v>43287</v>
      </c>
      <c r="B87" s="60" t="s">
        <v>384</v>
      </c>
      <c r="C87" s="60" t="s">
        <v>364</v>
      </c>
      <c r="D87" s="60" t="s">
        <v>367</v>
      </c>
      <c r="E87" s="61"/>
      <c r="F87" s="61">
        <v>3242.32</v>
      </c>
      <c r="G87" s="62">
        <f t="shared" si="4"/>
        <v>10926556.73999995</v>
      </c>
      <c r="H87" s="63" t="s">
        <v>47</v>
      </c>
      <c r="I87" s="68">
        <v>7</v>
      </c>
      <c r="J87" s="58">
        <f t="shared" si="0"/>
        <v>43287</v>
      </c>
      <c r="K87" s="65">
        <v>2</v>
      </c>
      <c r="L87" s="65">
        <v>37104</v>
      </c>
      <c r="M87" s="61">
        <v>3242.32</v>
      </c>
    </row>
    <row r="88" spans="1:13" s="65" customFormat="1" x14ac:dyDescent="0.2">
      <c r="A88" s="58">
        <v>43287</v>
      </c>
      <c r="B88" s="67"/>
      <c r="C88" s="60" t="s">
        <v>48</v>
      </c>
      <c r="D88" s="60" t="s">
        <v>49</v>
      </c>
      <c r="E88" s="61"/>
      <c r="F88" s="61">
        <v>5</v>
      </c>
      <c r="G88" s="62">
        <f t="shared" si="4"/>
        <v>10926551.73999995</v>
      </c>
      <c r="H88" s="63" t="s">
        <v>49</v>
      </c>
      <c r="I88" s="68">
        <v>7</v>
      </c>
      <c r="J88" s="58">
        <f t="shared" ref="J88:J151" si="5">A88</f>
        <v>43287</v>
      </c>
      <c r="K88" s="65">
        <v>1</v>
      </c>
      <c r="L88" s="65">
        <v>34101</v>
      </c>
      <c r="M88" s="61">
        <v>5</v>
      </c>
    </row>
    <row r="89" spans="1:13" s="65" customFormat="1" x14ac:dyDescent="0.2">
      <c r="A89" s="58">
        <v>43287</v>
      </c>
      <c r="B89" s="67"/>
      <c r="C89" s="60" t="s">
        <v>48</v>
      </c>
      <c r="D89" s="60" t="s">
        <v>50</v>
      </c>
      <c r="E89" s="61"/>
      <c r="F89" s="61">
        <v>0.8</v>
      </c>
      <c r="G89" s="62">
        <f t="shared" si="4"/>
        <v>10926550.939999949</v>
      </c>
      <c r="H89" s="63" t="s">
        <v>50</v>
      </c>
      <c r="I89" s="68">
        <v>7</v>
      </c>
      <c r="J89" s="58">
        <f t="shared" si="5"/>
        <v>43287</v>
      </c>
      <c r="K89" s="65">
        <v>1</v>
      </c>
      <c r="L89" s="65">
        <v>34101</v>
      </c>
      <c r="M89" s="61">
        <v>0.8</v>
      </c>
    </row>
    <row r="90" spans="1:13" s="65" customFormat="1" x14ac:dyDescent="0.2">
      <c r="A90" s="58">
        <v>43287</v>
      </c>
      <c r="B90" s="60" t="s">
        <v>385</v>
      </c>
      <c r="C90" s="60" t="s">
        <v>364</v>
      </c>
      <c r="D90" s="60" t="s">
        <v>367</v>
      </c>
      <c r="E90" s="61"/>
      <c r="F90" s="61">
        <v>3242.32</v>
      </c>
      <c r="G90" s="62">
        <f t="shared" si="4"/>
        <v>10923308.619999949</v>
      </c>
      <c r="H90" s="63" t="s">
        <v>47</v>
      </c>
      <c r="I90" s="68">
        <v>7</v>
      </c>
      <c r="J90" s="58">
        <f t="shared" si="5"/>
        <v>43287</v>
      </c>
      <c r="K90" s="65">
        <v>2</v>
      </c>
      <c r="L90" s="65">
        <v>37104</v>
      </c>
      <c r="M90" s="61">
        <v>3242.32</v>
      </c>
    </row>
    <row r="91" spans="1:13" s="65" customFormat="1" x14ac:dyDescent="0.2">
      <c r="A91" s="58">
        <v>43287</v>
      </c>
      <c r="B91" s="67"/>
      <c r="C91" s="60" t="s">
        <v>48</v>
      </c>
      <c r="D91" s="60" t="s">
        <v>49</v>
      </c>
      <c r="E91" s="61"/>
      <c r="F91" s="61">
        <v>5</v>
      </c>
      <c r="G91" s="62">
        <f t="shared" si="4"/>
        <v>10923303.619999949</v>
      </c>
      <c r="H91" s="63" t="s">
        <v>49</v>
      </c>
      <c r="I91" s="68">
        <v>7</v>
      </c>
      <c r="J91" s="58">
        <f t="shared" si="5"/>
        <v>43287</v>
      </c>
      <c r="K91" s="65">
        <v>1</v>
      </c>
      <c r="L91" s="65">
        <v>34101</v>
      </c>
      <c r="M91" s="61">
        <v>5</v>
      </c>
    </row>
    <row r="92" spans="1:13" s="65" customFormat="1" x14ac:dyDescent="0.2">
      <c r="A92" s="58">
        <v>43287</v>
      </c>
      <c r="B92" s="67"/>
      <c r="C92" s="60" t="s">
        <v>48</v>
      </c>
      <c r="D92" s="60" t="s">
        <v>50</v>
      </c>
      <c r="E92" s="61"/>
      <c r="F92" s="61">
        <v>0.8</v>
      </c>
      <c r="G92" s="62">
        <f t="shared" si="4"/>
        <v>10923302.819999948</v>
      </c>
      <c r="H92" s="63" t="s">
        <v>50</v>
      </c>
      <c r="I92" s="68">
        <v>7</v>
      </c>
      <c r="J92" s="58">
        <f t="shared" si="5"/>
        <v>43287</v>
      </c>
      <c r="K92" s="65">
        <v>1</v>
      </c>
      <c r="L92" s="65">
        <v>34101</v>
      </c>
      <c r="M92" s="61">
        <v>0.8</v>
      </c>
    </row>
    <row r="93" spans="1:13" s="65" customFormat="1" x14ac:dyDescent="0.2">
      <c r="A93" s="58">
        <v>43287</v>
      </c>
      <c r="B93" s="60" t="s">
        <v>386</v>
      </c>
      <c r="C93" s="60" t="s">
        <v>364</v>
      </c>
      <c r="D93" s="60" t="s">
        <v>367</v>
      </c>
      <c r="E93" s="61"/>
      <c r="F93" s="61">
        <v>3910.48</v>
      </c>
      <c r="G93" s="62">
        <f t="shared" si="4"/>
        <v>10919392.339999948</v>
      </c>
      <c r="H93" s="63" t="s">
        <v>47</v>
      </c>
      <c r="I93" s="68">
        <v>7</v>
      </c>
      <c r="J93" s="58">
        <f t="shared" si="5"/>
        <v>43287</v>
      </c>
      <c r="K93" s="65">
        <v>1</v>
      </c>
      <c r="L93" s="65">
        <v>37104</v>
      </c>
      <c r="M93" s="61">
        <v>3910.48</v>
      </c>
    </row>
    <row r="94" spans="1:13" s="65" customFormat="1" x14ac:dyDescent="0.2">
      <c r="A94" s="58">
        <v>43287</v>
      </c>
      <c r="B94" s="67"/>
      <c r="C94" s="60" t="s">
        <v>48</v>
      </c>
      <c r="D94" s="60" t="s">
        <v>49</v>
      </c>
      <c r="E94" s="61"/>
      <c r="F94" s="61">
        <v>5</v>
      </c>
      <c r="G94" s="62">
        <f t="shared" si="4"/>
        <v>10919387.339999948</v>
      </c>
      <c r="H94" s="63" t="s">
        <v>49</v>
      </c>
      <c r="I94" s="68">
        <v>7</v>
      </c>
      <c r="J94" s="58">
        <f t="shared" si="5"/>
        <v>43287</v>
      </c>
      <c r="K94" s="65">
        <v>1</v>
      </c>
      <c r="L94" s="65">
        <v>34101</v>
      </c>
      <c r="M94" s="61">
        <v>5</v>
      </c>
    </row>
    <row r="95" spans="1:13" s="65" customFormat="1" x14ac:dyDescent="0.2">
      <c r="A95" s="58">
        <v>43287</v>
      </c>
      <c r="B95" s="67"/>
      <c r="C95" s="60" t="s">
        <v>48</v>
      </c>
      <c r="D95" s="60" t="s">
        <v>50</v>
      </c>
      <c r="E95" s="61"/>
      <c r="F95" s="61">
        <v>0.8</v>
      </c>
      <c r="G95" s="62">
        <f t="shared" si="4"/>
        <v>10919386.539999947</v>
      </c>
      <c r="H95" s="63" t="s">
        <v>50</v>
      </c>
      <c r="I95" s="68">
        <v>7</v>
      </c>
      <c r="J95" s="58">
        <f t="shared" si="5"/>
        <v>43287</v>
      </c>
      <c r="K95" s="65">
        <v>1</v>
      </c>
      <c r="L95" s="65">
        <v>34101</v>
      </c>
      <c r="M95" s="61">
        <v>0.8</v>
      </c>
    </row>
    <row r="96" spans="1:13" s="65" customFormat="1" x14ac:dyDescent="0.2">
      <c r="A96" s="58">
        <v>43287</v>
      </c>
      <c r="B96" s="60" t="s">
        <v>387</v>
      </c>
      <c r="C96" s="60" t="s">
        <v>364</v>
      </c>
      <c r="D96" s="60" t="s">
        <v>367</v>
      </c>
      <c r="E96" s="61"/>
      <c r="F96" s="61">
        <v>3289.72</v>
      </c>
      <c r="G96" s="62">
        <f t="shared" si="4"/>
        <v>10916096.819999946</v>
      </c>
      <c r="H96" s="63" t="s">
        <v>47</v>
      </c>
      <c r="I96" s="68">
        <v>7</v>
      </c>
      <c r="J96" s="58">
        <f t="shared" si="5"/>
        <v>43287</v>
      </c>
      <c r="K96" s="65">
        <v>1</v>
      </c>
      <c r="L96" s="65">
        <v>37104</v>
      </c>
      <c r="M96" s="61">
        <v>3289.72</v>
      </c>
    </row>
    <row r="97" spans="1:13" s="65" customFormat="1" x14ac:dyDescent="0.2">
      <c r="A97" s="58">
        <v>43287</v>
      </c>
      <c r="B97" s="67"/>
      <c r="C97" s="60" t="s">
        <v>48</v>
      </c>
      <c r="D97" s="60" t="s">
        <v>49</v>
      </c>
      <c r="E97" s="61"/>
      <c r="F97" s="61">
        <v>5</v>
      </c>
      <c r="G97" s="62">
        <f t="shared" si="4"/>
        <v>10916091.819999946</v>
      </c>
      <c r="H97" s="63" t="s">
        <v>49</v>
      </c>
      <c r="I97" s="68">
        <v>7</v>
      </c>
      <c r="J97" s="58">
        <f t="shared" si="5"/>
        <v>43287</v>
      </c>
      <c r="K97" s="65">
        <v>1</v>
      </c>
      <c r="L97" s="65">
        <v>34101</v>
      </c>
      <c r="M97" s="61">
        <v>5</v>
      </c>
    </row>
    <row r="98" spans="1:13" s="65" customFormat="1" x14ac:dyDescent="0.2">
      <c r="A98" s="58">
        <v>43287</v>
      </c>
      <c r="B98" s="67"/>
      <c r="C98" s="60" t="s">
        <v>48</v>
      </c>
      <c r="D98" s="60" t="s">
        <v>50</v>
      </c>
      <c r="E98" s="61"/>
      <c r="F98" s="61">
        <v>0.8</v>
      </c>
      <c r="G98" s="62">
        <f t="shared" si="4"/>
        <v>10916091.019999946</v>
      </c>
      <c r="H98" s="63" t="s">
        <v>50</v>
      </c>
      <c r="I98" s="68">
        <v>7</v>
      </c>
      <c r="J98" s="58">
        <f t="shared" si="5"/>
        <v>43287</v>
      </c>
      <c r="K98" s="65">
        <v>1</v>
      </c>
      <c r="L98" s="65">
        <v>34101</v>
      </c>
      <c r="M98" s="61">
        <v>0.8</v>
      </c>
    </row>
    <row r="99" spans="1:13" s="65" customFormat="1" x14ac:dyDescent="0.2">
      <c r="A99" s="58">
        <v>43287</v>
      </c>
      <c r="B99" s="60" t="s">
        <v>388</v>
      </c>
      <c r="C99" s="60" t="s">
        <v>364</v>
      </c>
      <c r="D99" s="60" t="s">
        <v>367</v>
      </c>
      <c r="E99" s="61"/>
      <c r="F99" s="61">
        <v>3289.72</v>
      </c>
      <c r="G99" s="62">
        <f t="shared" si="4"/>
        <v>10912801.299999945</v>
      </c>
      <c r="H99" s="63" t="s">
        <v>47</v>
      </c>
      <c r="I99" s="68">
        <v>7</v>
      </c>
      <c r="J99" s="58">
        <f t="shared" si="5"/>
        <v>43287</v>
      </c>
      <c r="K99" s="65">
        <v>1</v>
      </c>
      <c r="L99" s="65">
        <v>37104</v>
      </c>
      <c r="M99" s="61">
        <v>3289.72</v>
      </c>
    </row>
    <row r="100" spans="1:13" s="65" customFormat="1" x14ac:dyDescent="0.2">
      <c r="A100" s="58">
        <v>43287</v>
      </c>
      <c r="B100" s="67"/>
      <c r="C100" s="60" t="s">
        <v>48</v>
      </c>
      <c r="D100" s="60" t="s">
        <v>49</v>
      </c>
      <c r="E100" s="61"/>
      <c r="F100" s="61">
        <v>5</v>
      </c>
      <c r="G100" s="62">
        <f t="shared" si="4"/>
        <v>10912796.299999945</v>
      </c>
      <c r="H100" s="63" t="s">
        <v>49</v>
      </c>
      <c r="I100" s="68">
        <v>7</v>
      </c>
      <c r="J100" s="58">
        <f t="shared" si="5"/>
        <v>43287</v>
      </c>
      <c r="K100" s="65">
        <v>1</v>
      </c>
      <c r="L100" s="65">
        <v>34101</v>
      </c>
      <c r="M100" s="61">
        <v>5</v>
      </c>
    </row>
    <row r="101" spans="1:13" s="65" customFormat="1" x14ac:dyDescent="0.2">
      <c r="A101" s="58">
        <v>43287</v>
      </c>
      <c r="B101" s="67"/>
      <c r="C101" s="60" t="s">
        <v>48</v>
      </c>
      <c r="D101" s="60" t="s">
        <v>50</v>
      </c>
      <c r="E101" s="61"/>
      <c r="F101" s="61">
        <v>0.8</v>
      </c>
      <c r="G101" s="62">
        <f t="shared" si="4"/>
        <v>10912795.499999944</v>
      </c>
      <c r="H101" s="63" t="s">
        <v>50</v>
      </c>
      <c r="I101" s="68">
        <v>7</v>
      </c>
      <c r="J101" s="58">
        <f t="shared" si="5"/>
        <v>43287</v>
      </c>
      <c r="K101" s="65">
        <v>1</v>
      </c>
      <c r="L101" s="65">
        <v>34101</v>
      </c>
      <c r="M101" s="61">
        <v>0.8</v>
      </c>
    </row>
    <row r="102" spans="1:13" s="65" customFormat="1" x14ac:dyDescent="0.2">
      <c r="A102" s="58">
        <v>43287</v>
      </c>
      <c r="B102" s="60" t="s">
        <v>389</v>
      </c>
      <c r="C102" s="60" t="s">
        <v>364</v>
      </c>
      <c r="D102" s="60" t="s">
        <v>367</v>
      </c>
      <c r="E102" s="61"/>
      <c r="F102" s="61">
        <v>7916.6</v>
      </c>
      <c r="G102" s="62">
        <f t="shared" si="4"/>
        <v>10904878.899999944</v>
      </c>
      <c r="H102" s="63" t="s">
        <v>47</v>
      </c>
      <c r="I102" s="68">
        <v>7</v>
      </c>
      <c r="J102" s="58">
        <f t="shared" si="5"/>
        <v>43287</v>
      </c>
      <c r="K102" s="65">
        <v>1</v>
      </c>
      <c r="L102" s="65">
        <v>37104</v>
      </c>
      <c r="M102" s="61">
        <v>7916.6</v>
      </c>
    </row>
    <row r="103" spans="1:13" s="65" customFormat="1" x14ac:dyDescent="0.2">
      <c r="A103" s="58">
        <v>43287</v>
      </c>
      <c r="B103" s="67"/>
      <c r="C103" s="60" t="s">
        <v>48</v>
      </c>
      <c r="D103" s="60" t="s">
        <v>49</v>
      </c>
      <c r="E103" s="61"/>
      <c r="F103" s="61">
        <v>5</v>
      </c>
      <c r="G103" s="62">
        <f t="shared" si="4"/>
        <v>10904873.899999944</v>
      </c>
      <c r="H103" s="63" t="s">
        <v>49</v>
      </c>
      <c r="I103" s="68">
        <v>7</v>
      </c>
      <c r="J103" s="58">
        <f t="shared" si="5"/>
        <v>43287</v>
      </c>
      <c r="K103" s="65">
        <v>1</v>
      </c>
      <c r="L103" s="65">
        <v>34101</v>
      </c>
      <c r="M103" s="61">
        <v>5</v>
      </c>
    </row>
    <row r="104" spans="1:13" s="65" customFormat="1" x14ac:dyDescent="0.2">
      <c r="A104" s="58">
        <v>43287</v>
      </c>
      <c r="B104" s="67"/>
      <c r="C104" s="60" t="s">
        <v>48</v>
      </c>
      <c r="D104" s="60" t="s">
        <v>50</v>
      </c>
      <c r="E104" s="61"/>
      <c r="F104" s="61">
        <v>0.8</v>
      </c>
      <c r="G104" s="62">
        <f t="shared" si="4"/>
        <v>10904873.099999944</v>
      </c>
      <c r="H104" s="63" t="s">
        <v>50</v>
      </c>
      <c r="I104" s="68">
        <v>7</v>
      </c>
      <c r="J104" s="58">
        <f t="shared" si="5"/>
        <v>43287</v>
      </c>
      <c r="K104" s="65">
        <v>1</v>
      </c>
      <c r="L104" s="65">
        <v>34101</v>
      </c>
      <c r="M104" s="61">
        <v>0.8</v>
      </c>
    </row>
    <row r="105" spans="1:13" s="65" customFormat="1" x14ac:dyDescent="0.2">
      <c r="A105" s="58">
        <v>43287</v>
      </c>
      <c r="B105" s="60" t="s">
        <v>390</v>
      </c>
      <c r="C105" s="60" t="s">
        <v>364</v>
      </c>
      <c r="D105" s="60" t="s">
        <v>367</v>
      </c>
      <c r="E105" s="61"/>
      <c r="F105" s="61">
        <v>4416</v>
      </c>
      <c r="G105" s="62">
        <f t="shared" si="4"/>
        <v>10900457.099999944</v>
      </c>
      <c r="H105" s="63" t="s">
        <v>47</v>
      </c>
      <c r="I105" s="68">
        <v>7</v>
      </c>
      <c r="J105" s="58">
        <f t="shared" si="5"/>
        <v>43287</v>
      </c>
      <c r="K105" s="65">
        <v>4</v>
      </c>
      <c r="L105" s="65">
        <v>37104</v>
      </c>
      <c r="M105" s="61">
        <v>4416</v>
      </c>
    </row>
    <row r="106" spans="1:13" s="65" customFormat="1" x14ac:dyDescent="0.2">
      <c r="A106" s="58">
        <v>43287</v>
      </c>
      <c r="B106" s="67"/>
      <c r="C106" s="60" t="s">
        <v>48</v>
      </c>
      <c r="D106" s="60" t="s">
        <v>49</v>
      </c>
      <c r="E106" s="61"/>
      <c r="F106" s="61">
        <v>5</v>
      </c>
      <c r="G106" s="62">
        <f t="shared" ref="G106:G169" si="6">+G105-F106</f>
        <v>10900452.099999944</v>
      </c>
      <c r="H106" s="63" t="s">
        <v>49</v>
      </c>
      <c r="I106" s="68">
        <v>7</v>
      </c>
      <c r="J106" s="58">
        <f t="shared" si="5"/>
        <v>43287</v>
      </c>
      <c r="K106" s="65">
        <v>1</v>
      </c>
      <c r="L106" s="65">
        <v>34101</v>
      </c>
      <c r="M106" s="61">
        <v>5</v>
      </c>
    </row>
    <row r="107" spans="1:13" s="65" customFormat="1" x14ac:dyDescent="0.2">
      <c r="A107" s="58">
        <v>43287</v>
      </c>
      <c r="B107" s="67"/>
      <c r="C107" s="60" t="s">
        <v>48</v>
      </c>
      <c r="D107" s="60" t="s">
        <v>50</v>
      </c>
      <c r="E107" s="61"/>
      <c r="F107" s="61">
        <v>0.8</v>
      </c>
      <c r="G107" s="62">
        <f t="shared" si="6"/>
        <v>10900451.299999943</v>
      </c>
      <c r="H107" s="63" t="s">
        <v>50</v>
      </c>
      <c r="I107" s="68">
        <v>7</v>
      </c>
      <c r="J107" s="58">
        <f t="shared" si="5"/>
        <v>43287</v>
      </c>
      <c r="K107" s="65">
        <v>1</v>
      </c>
      <c r="L107" s="65">
        <v>34101</v>
      </c>
      <c r="M107" s="61">
        <v>0.8</v>
      </c>
    </row>
    <row r="108" spans="1:13" s="65" customFormat="1" x14ac:dyDescent="0.2">
      <c r="A108" s="58">
        <v>43287</v>
      </c>
      <c r="B108" s="60" t="s">
        <v>391</v>
      </c>
      <c r="C108" s="60" t="s">
        <v>364</v>
      </c>
      <c r="D108" s="60" t="s">
        <v>367</v>
      </c>
      <c r="E108" s="61"/>
      <c r="F108" s="61">
        <v>2512.2800000000002</v>
      </c>
      <c r="G108" s="62">
        <f t="shared" si="6"/>
        <v>10897939.019999944</v>
      </c>
      <c r="H108" s="63" t="s">
        <v>47</v>
      </c>
      <c r="I108" s="68">
        <v>7</v>
      </c>
      <c r="J108" s="58">
        <f t="shared" si="5"/>
        <v>43287</v>
      </c>
      <c r="K108" s="65">
        <v>1</v>
      </c>
      <c r="L108" s="65">
        <v>37104</v>
      </c>
      <c r="M108" s="61">
        <v>2512.2800000000002</v>
      </c>
    </row>
    <row r="109" spans="1:13" s="65" customFormat="1" x14ac:dyDescent="0.2">
      <c r="A109" s="58">
        <v>43287</v>
      </c>
      <c r="B109" s="67"/>
      <c r="C109" s="60" t="s">
        <v>48</v>
      </c>
      <c r="D109" s="60" t="s">
        <v>49</v>
      </c>
      <c r="E109" s="61"/>
      <c r="F109" s="61">
        <v>5</v>
      </c>
      <c r="G109" s="62">
        <f t="shared" si="6"/>
        <v>10897934.019999944</v>
      </c>
      <c r="H109" s="63" t="s">
        <v>49</v>
      </c>
      <c r="I109" s="68">
        <v>7</v>
      </c>
      <c r="J109" s="58">
        <f t="shared" si="5"/>
        <v>43287</v>
      </c>
      <c r="K109" s="65">
        <v>1</v>
      </c>
      <c r="L109" s="65">
        <v>34101</v>
      </c>
      <c r="M109" s="61">
        <v>5</v>
      </c>
    </row>
    <row r="110" spans="1:13" s="65" customFormat="1" x14ac:dyDescent="0.2">
      <c r="A110" s="58">
        <v>43287</v>
      </c>
      <c r="B110" s="67"/>
      <c r="C110" s="60" t="s">
        <v>48</v>
      </c>
      <c r="D110" s="60" t="s">
        <v>50</v>
      </c>
      <c r="E110" s="61"/>
      <c r="F110" s="61">
        <v>0.8</v>
      </c>
      <c r="G110" s="62">
        <f t="shared" si="6"/>
        <v>10897933.219999943</v>
      </c>
      <c r="H110" s="63" t="s">
        <v>50</v>
      </c>
      <c r="I110" s="68">
        <v>7</v>
      </c>
      <c r="J110" s="58">
        <f t="shared" si="5"/>
        <v>43287</v>
      </c>
      <c r="K110" s="65">
        <v>1</v>
      </c>
      <c r="L110" s="65">
        <v>34101</v>
      </c>
      <c r="M110" s="61">
        <v>0.8</v>
      </c>
    </row>
    <row r="111" spans="1:13" s="65" customFormat="1" x14ac:dyDescent="0.2">
      <c r="A111" s="58">
        <v>43287</v>
      </c>
      <c r="B111" s="60" t="s">
        <v>392</v>
      </c>
      <c r="C111" s="60" t="s">
        <v>364</v>
      </c>
      <c r="D111" s="60" t="s">
        <v>367</v>
      </c>
      <c r="E111" s="61"/>
      <c r="F111" s="61">
        <v>1306.57</v>
      </c>
      <c r="G111" s="62">
        <f t="shared" si="6"/>
        <v>10896626.649999943</v>
      </c>
      <c r="H111" s="63" t="s">
        <v>47</v>
      </c>
      <c r="I111" s="68">
        <v>7</v>
      </c>
      <c r="J111" s="58">
        <f t="shared" si="5"/>
        <v>43287</v>
      </c>
      <c r="K111" s="65">
        <v>1</v>
      </c>
      <c r="L111" s="65">
        <v>37104</v>
      </c>
      <c r="M111" s="61">
        <v>1306.57</v>
      </c>
    </row>
    <row r="112" spans="1:13" s="65" customFormat="1" x14ac:dyDescent="0.2">
      <c r="A112" s="58">
        <v>43287</v>
      </c>
      <c r="B112" s="67"/>
      <c r="C112" s="60" t="s">
        <v>48</v>
      </c>
      <c r="D112" s="60" t="s">
        <v>49</v>
      </c>
      <c r="E112" s="61"/>
      <c r="F112" s="61">
        <v>5</v>
      </c>
      <c r="G112" s="62">
        <f t="shared" si="6"/>
        <v>10896621.649999943</v>
      </c>
      <c r="H112" s="63" t="s">
        <v>49</v>
      </c>
      <c r="I112" s="68">
        <v>7</v>
      </c>
      <c r="J112" s="58">
        <f t="shared" si="5"/>
        <v>43287</v>
      </c>
      <c r="K112" s="65">
        <v>1</v>
      </c>
      <c r="L112" s="65">
        <v>34101</v>
      </c>
      <c r="M112" s="61">
        <v>5</v>
      </c>
    </row>
    <row r="113" spans="1:13" s="65" customFormat="1" x14ac:dyDescent="0.2">
      <c r="A113" s="58">
        <v>43287</v>
      </c>
      <c r="B113" s="67"/>
      <c r="C113" s="60" t="s">
        <v>48</v>
      </c>
      <c r="D113" s="60" t="s">
        <v>50</v>
      </c>
      <c r="E113" s="61"/>
      <c r="F113" s="61">
        <v>0.8</v>
      </c>
      <c r="G113" s="62">
        <f t="shared" si="6"/>
        <v>10896620.849999942</v>
      </c>
      <c r="H113" s="63" t="s">
        <v>50</v>
      </c>
      <c r="I113" s="68">
        <v>7</v>
      </c>
      <c r="J113" s="58">
        <f t="shared" si="5"/>
        <v>43287</v>
      </c>
      <c r="K113" s="65">
        <v>1</v>
      </c>
      <c r="L113" s="65">
        <v>34101</v>
      </c>
      <c r="M113" s="61">
        <v>0.8</v>
      </c>
    </row>
    <row r="114" spans="1:13" s="65" customFormat="1" x14ac:dyDescent="0.2">
      <c r="A114" s="58">
        <v>43287</v>
      </c>
      <c r="B114" s="60" t="s">
        <v>393</v>
      </c>
      <c r="C114" s="60" t="s">
        <v>364</v>
      </c>
      <c r="D114" s="60" t="s">
        <v>367</v>
      </c>
      <c r="E114" s="61"/>
      <c r="F114" s="61">
        <v>1815.4</v>
      </c>
      <c r="G114" s="62">
        <f t="shared" si="6"/>
        <v>10894805.449999942</v>
      </c>
      <c r="H114" s="63" t="s">
        <v>47</v>
      </c>
      <c r="I114" s="68">
        <v>7</v>
      </c>
      <c r="J114" s="58">
        <f t="shared" si="5"/>
        <v>43287</v>
      </c>
      <c r="K114" s="65">
        <v>1</v>
      </c>
      <c r="L114" s="65">
        <v>37104</v>
      </c>
      <c r="M114" s="61">
        <v>1815.4</v>
      </c>
    </row>
    <row r="115" spans="1:13" s="65" customFormat="1" x14ac:dyDescent="0.2">
      <c r="A115" s="58">
        <v>43287</v>
      </c>
      <c r="B115" s="67"/>
      <c r="C115" s="60" t="s">
        <v>48</v>
      </c>
      <c r="D115" s="60" t="s">
        <v>49</v>
      </c>
      <c r="E115" s="61"/>
      <c r="F115" s="61">
        <v>5</v>
      </c>
      <c r="G115" s="62">
        <f t="shared" si="6"/>
        <v>10894800.449999942</v>
      </c>
      <c r="H115" s="63" t="s">
        <v>49</v>
      </c>
      <c r="I115" s="68">
        <v>7</v>
      </c>
      <c r="J115" s="58">
        <f t="shared" si="5"/>
        <v>43287</v>
      </c>
      <c r="K115" s="65">
        <v>1</v>
      </c>
      <c r="L115" s="65">
        <v>34101</v>
      </c>
      <c r="M115" s="61">
        <v>5</v>
      </c>
    </row>
    <row r="116" spans="1:13" s="65" customFormat="1" x14ac:dyDescent="0.2">
      <c r="A116" s="58">
        <v>43287</v>
      </c>
      <c r="B116" s="67"/>
      <c r="C116" s="60" t="s">
        <v>48</v>
      </c>
      <c r="D116" s="60" t="s">
        <v>50</v>
      </c>
      <c r="E116" s="61"/>
      <c r="F116" s="61">
        <v>0.8</v>
      </c>
      <c r="G116" s="62">
        <f t="shared" si="6"/>
        <v>10894799.649999941</v>
      </c>
      <c r="H116" s="63" t="s">
        <v>50</v>
      </c>
      <c r="I116" s="68">
        <v>7</v>
      </c>
      <c r="J116" s="58">
        <f t="shared" si="5"/>
        <v>43287</v>
      </c>
      <c r="K116" s="65">
        <v>1</v>
      </c>
      <c r="L116" s="65">
        <v>34101</v>
      </c>
      <c r="M116" s="61">
        <v>0.8</v>
      </c>
    </row>
    <row r="117" spans="1:13" s="65" customFormat="1" x14ac:dyDescent="0.2">
      <c r="A117" s="127">
        <v>43287</v>
      </c>
      <c r="B117" s="129" t="s">
        <v>394</v>
      </c>
      <c r="C117" s="129" t="s">
        <v>364</v>
      </c>
      <c r="D117" s="129" t="s">
        <v>367</v>
      </c>
      <c r="E117" s="130"/>
      <c r="F117" s="130">
        <v>2925</v>
      </c>
      <c r="G117" s="131">
        <f t="shared" si="6"/>
        <v>10891874.649999941</v>
      </c>
      <c r="H117" s="132" t="s">
        <v>47</v>
      </c>
      <c r="I117" s="133">
        <v>7</v>
      </c>
      <c r="J117" s="127">
        <f t="shared" si="5"/>
        <v>43287</v>
      </c>
      <c r="K117" s="134"/>
      <c r="L117" s="134">
        <v>37104</v>
      </c>
      <c r="M117" s="130">
        <v>2925</v>
      </c>
    </row>
    <row r="118" spans="1:13" s="65" customFormat="1" x14ac:dyDescent="0.2">
      <c r="A118" s="58">
        <v>43287</v>
      </c>
      <c r="B118" s="67"/>
      <c r="C118" s="60" t="s">
        <v>48</v>
      </c>
      <c r="D118" s="60" t="s">
        <v>49</v>
      </c>
      <c r="E118" s="61"/>
      <c r="F118" s="61">
        <v>5</v>
      </c>
      <c r="G118" s="62">
        <f t="shared" si="6"/>
        <v>10891869.649999941</v>
      </c>
      <c r="H118" s="63" t="s">
        <v>49</v>
      </c>
      <c r="I118" s="68">
        <v>7</v>
      </c>
      <c r="J118" s="58">
        <f t="shared" si="5"/>
        <v>43287</v>
      </c>
      <c r="K118" s="65">
        <v>1</v>
      </c>
      <c r="L118" s="65">
        <v>34101</v>
      </c>
      <c r="M118" s="61">
        <v>5</v>
      </c>
    </row>
    <row r="119" spans="1:13" s="65" customFormat="1" x14ac:dyDescent="0.2">
      <c r="A119" s="58">
        <v>43287</v>
      </c>
      <c r="B119" s="67"/>
      <c r="C119" s="60" t="s">
        <v>48</v>
      </c>
      <c r="D119" s="60" t="s">
        <v>50</v>
      </c>
      <c r="E119" s="61"/>
      <c r="F119" s="61">
        <v>0.8</v>
      </c>
      <c r="G119" s="62">
        <f t="shared" si="6"/>
        <v>10891868.84999994</v>
      </c>
      <c r="H119" s="63" t="s">
        <v>50</v>
      </c>
      <c r="I119" s="68">
        <v>7</v>
      </c>
      <c r="J119" s="58">
        <f t="shared" si="5"/>
        <v>43287</v>
      </c>
      <c r="K119" s="65">
        <v>1</v>
      </c>
      <c r="L119" s="65">
        <v>34101</v>
      </c>
      <c r="M119" s="61">
        <v>0.8</v>
      </c>
    </row>
    <row r="120" spans="1:13" s="65" customFormat="1" x14ac:dyDescent="0.2">
      <c r="A120" s="58">
        <v>43287</v>
      </c>
      <c r="B120" s="60" t="s">
        <v>395</v>
      </c>
      <c r="C120" s="60" t="s">
        <v>364</v>
      </c>
      <c r="D120" s="60" t="s">
        <v>367</v>
      </c>
      <c r="E120" s="61"/>
      <c r="F120" s="61">
        <v>2925</v>
      </c>
      <c r="G120" s="62">
        <f t="shared" si="6"/>
        <v>10888943.84999994</v>
      </c>
      <c r="H120" s="63" t="s">
        <v>47</v>
      </c>
      <c r="I120" s="68">
        <v>7</v>
      </c>
      <c r="J120" s="58">
        <f t="shared" si="5"/>
        <v>43287</v>
      </c>
      <c r="K120" s="65">
        <v>4</v>
      </c>
      <c r="L120" s="65">
        <v>37104</v>
      </c>
      <c r="M120" s="61">
        <v>2925</v>
      </c>
    </row>
    <row r="121" spans="1:13" s="65" customFormat="1" x14ac:dyDescent="0.2">
      <c r="A121" s="58">
        <v>43287</v>
      </c>
      <c r="B121" s="67"/>
      <c r="C121" s="60" t="s">
        <v>48</v>
      </c>
      <c r="D121" s="60" t="s">
        <v>49</v>
      </c>
      <c r="E121" s="61"/>
      <c r="F121" s="61">
        <v>5</v>
      </c>
      <c r="G121" s="62">
        <f t="shared" si="6"/>
        <v>10888938.84999994</v>
      </c>
      <c r="H121" s="63" t="s">
        <v>49</v>
      </c>
      <c r="I121" s="68">
        <v>7</v>
      </c>
      <c r="J121" s="58">
        <f t="shared" si="5"/>
        <v>43287</v>
      </c>
      <c r="K121" s="65">
        <v>1</v>
      </c>
      <c r="L121" s="65">
        <v>34101</v>
      </c>
      <c r="M121" s="61">
        <v>5</v>
      </c>
    </row>
    <row r="122" spans="1:13" s="65" customFormat="1" x14ac:dyDescent="0.2">
      <c r="A122" s="58">
        <v>43287</v>
      </c>
      <c r="B122" s="67"/>
      <c r="C122" s="60" t="s">
        <v>48</v>
      </c>
      <c r="D122" s="60" t="s">
        <v>50</v>
      </c>
      <c r="E122" s="61"/>
      <c r="F122" s="61">
        <v>0.8</v>
      </c>
      <c r="G122" s="62">
        <f t="shared" si="6"/>
        <v>10888938.049999939</v>
      </c>
      <c r="H122" s="63" t="s">
        <v>50</v>
      </c>
      <c r="I122" s="68">
        <v>7</v>
      </c>
      <c r="J122" s="58">
        <f t="shared" si="5"/>
        <v>43287</v>
      </c>
      <c r="K122" s="65">
        <v>1</v>
      </c>
      <c r="L122" s="65">
        <v>34101</v>
      </c>
      <c r="M122" s="61">
        <v>0.8</v>
      </c>
    </row>
    <row r="123" spans="1:13" s="65" customFormat="1" x14ac:dyDescent="0.2">
      <c r="A123" s="58">
        <v>43287</v>
      </c>
      <c r="B123" s="60" t="s">
        <v>396</v>
      </c>
      <c r="C123" s="60" t="s">
        <v>364</v>
      </c>
      <c r="D123" s="60" t="s">
        <v>367</v>
      </c>
      <c r="E123" s="61"/>
      <c r="F123" s="61">
        <v>2011.85</v>
      </c>
      <c r="G123" s="62">
        <f t="shared" si="6"/>
        <v>10886926.19999994</v>
      </c>
      <c r="H123" s="63" t="s">
        <v>47</v>
      </c>
      <c r="I123" s="68">
        <v>7</v>
      </c>
      <c r="J123" s="58">
        <f t="shared" si="5"/>
        <v>43287</v>
      </c>
      <c r="K123" s="65">
        <v>4</v>
      </c>
      <c r="L123" s="65">
        <v>37104</v>
      </c>
      <c r="M123" s="61">
        <v>2011.85</v>
      </c>
    </row>
    <row r="124" spans="1:13" s="65" customFormat="1" x14ac:dyDescent="0.2">
      <c r="A124" s="58">
        <v>43287</v>
      </c>
      <c r="B124" s="67"/>
      <c r="C124" s="60" t="s">
        <v>48</v>
      </c>
      <c r="D124" s="60" t="s">
        <v>49</v>
      </c>
      <c r="E124" s="61"/>
      <c r="F124" s="61">
        <v>5</v>
      </c>
      <c r="G124" s="62">
        <f t="shared" si="6"/>
        <v>10886921.19999994</v>
      </c>
      <c r="H124" s="63" t="s">
        <v>49</v>
      </c>
      <c r="I124" s="68">
        <v>7</v>
      </c>
      <c r="J124" s="58">
        <f t="shared" si="5"/>
        <v>43287</v>
      </c>
      <c r="K124" s="65">
        <v>1</v>
      </c>
      <c r="L124" s="65">
        <v>34101</v>
      </c>
      <c r="M124" s="61">
        <v>5</v>
      </c>
    </row>
    <row r="125" spans="1:13" s="65" customFormat="1" x14ac:dyDescent="0.2">
      <c r="A125" s="58">
        <v>43287</v>
      </c>
      <c r="B125" s="67"/>
      <c r="C125" s="60" t="s">
        <v>48</v>
      </c>
      <c r="D125" s="60" t="s">
        <v>50</v>
      </c>
      <c r="E125" s="61"/>
      <c r="F125" s="61">
        <v>0.8</v>
      </c>
      <c r="G125" s="62">
        <f t="shared" si="6"/>
        <v>10886920.399999939</v>
      </c>
      <c r="H125" s="63" t="s">
        <v>50</v>
      </c>
      <c r="I125" s="68">
        <v>7</v>
      </c>
      <c r="J125" s="58">
        <f t="shared" si="5"/>
        <v>43287</v>
      </c>
      <c r="K125" s="65">
        <v>1</v>
      </c>
      <c r="L125" s="65">
        <v>34101</v>
      </c>
      <c r="M125" s="61">
        <v>0.8</v>
      </c>
    </row>
    <row r="126" spans="1:13" s="65" customFormat="1" x14ac:dyDescent="0.2">
      <c r="A126" s="58">
        <v>43287</v>
      </c>
      <c r="B126" s="60" t="s">
        <v>397</v>
      </c>
      <c r="C126" s="60" t="s">
        <v>364</v>
      </c>
      <c r="D126" s="60" t="s">
        <v>367</v>
      </c>
      <c r="E126" s="61"/>
      <c r="F126" s="61">
        <v>2011.85</v>
      </c>
      <c r="G126" s="62">
        <f t="shared" si="6"/>
        <v>10884908.549999939</v>
      </c>
      <c r="H126" s="63" t="s">
        <v>47</v>
      </c>
      <c r="I126" s="68">
        <v>7</v>
      </c>
      <c r="J126" s="58">
        <f t="shared" si="5"/>
        <v>43287</v>
      </c>
      <c r="K126" s="65">
        <v>4</v>
      </c>
      <c r="L126" s="65">
        <v>37104</v>
      </c>
      <c r="M126" s="61">
        <v>2011.85</v>
      </c>
    </row>
    <row r="127" spans="1:13" s="65" customFormat="1" x14ac:dyDescent="0.2">
      <c r="A127" s="58">
        <v>43287</v>
      </c>
      <c r="B127" s="67"/>
      <c r="C127" s="60" t="s">
        <v>48</v>
      </c>
      <c r="D127" s="60" t="s">
        <v>49</v>
      </c>
      <c r="E127" s="61"/>
      <c r="F127" s="61">
        <v>5</v>
      </c>
      <c r="G127" s="62">
        <f t="shared" si="6"/>
        <v>10884903.549999939</v>
      </c>
      <c r="H127" s="63" t="s">
        <v>49</v>
      </c>
      <c r="I127" s="68">
        <v>7</v>
      </c>
      <c r="J127" s="58">
        <f t="shared" si="5"/>
        <v>43287</v>
      </c>
      <c r="K127" s="65">
        <v>1</v>
      </c>
      <c r="L127" s="65">
        <v>34101</v>
      </c>
      <c r="M127" s="61">
        <v>5</v>
      </c>
    </row>
    <row r="128" spans="1:13" s="65" customFormat="1" x14ac:dyDescent="0.2">
      <c r="A128" s="58">
        <v>43287</v>
      </c>
      <c r="B128" s="67"/>
      <c r="C128" s="60" t="s">
        <v>48</v>
      </c>
      <c r="D128" s="60" t="s">
        <v>50</v>
      </c>
      <c r="E128" s="61"/>
      <c r="F128" s="61">
        <v>0.8</v>
      </c>
      <c r="G128" s="62">
        <f t="shared" si="6"/>
        <v>10884902.749999939</v>
      </c>
      <c r="H128" s="63" t="s">
        <v>50</v>
      </c>
      <c r="I128" s="68">
        <v>7</v>
      </c>
      <c r="J128" s="58">
        <f t="shared" si="5"/>
        <v>43287</v>
      </c>
      <c r="K128" s="65">
        <v>1</v>
      </c>
      <c r="L128" s="65">
        <v>34101</v>
      </c>
      <c r="M128" s="61">
        <v>0.8</v>
      </c>
    </row>
    <row r="129" spans="1:13" s="65" customFormat="1" x14ac:dyDescent="0.2">
      <c r="A129" s="58">
        <v>43287</v>
      </c>
      <c r="B129" s="60" t="s">
        <v>398</v>
      </c>
      <c r="C129" s="60" t="s">
        <v>364</v>
      </c>
      <c r="D129" s="60" t="s">
        <v>367</v>
      </c>
      <c r="E129" s="61"/>
      <c r="F129" s="61">
        <v>1549.16</v>
      </c>
      <c r="G129" s="62">
        <f t="shared" si="6"/>
        <v>10883353.589999938</v>
      </c>
      <c r="H129" s="63" t="s">
        <v>47</v>
      </c>
      <c r="I129" s="68">
        <v>7</v>
      </c>
      <c r="J129" s="58">
        <f t="shared" si="5"/>
        <v>43287</v>
      </c>
      <c r="K129" s="65">
        <v>2</v>
      </c>
      <c r="L129" s="65">
        <v>37104</v>
      </c>
      <c r="M129" s="61">
        <v>1549.16</v>
      </c>
    </row>
    <row r="130" spans="1:13" s="65" customFormat="1" x14ac:dyDescent="0.2">
      <c r="A130" s="58">
        <v>43287</v>
      </c>
      <c r="B130" s="67"/>
      <c r="C130" s="60" t="s">
        <v>48</v>
      </c>
      <c r="D130" s="60" t="s">
        <v>49</v>
      </c>
      <c r="E130" s="61"/>
      <c r="F130" s="61">
        <v>5</v>
      </c>
      <c r="G130" s="62">
        <f t="shared" si="6"/>
        <v>10883348.589999938</v>
      </c>
      <c r="H130" s="63" t="s">
        <v>49</v>
      </c>
      <c r="I130" s="68">
        <v>7</v>
      </c>
      <c r="J130" s="58">
        <f t="shared" si="5"/>
        <v>43287</v>
      </c>
      <c r="K130" s="65">
        <v>1</v>
      </c>
      <c r="L130" s="65">
        <v>34101</v>
      </c>
      <c r="M130" s="61">
        <v>5</v>
      </c>
    </row>
    <row r="131" spans="1:13" s="65" customFormat="1" x14ac:dyDescent="0.2">
      <c r="A131" s="58">
        <v>43287</v>
      </c>
      <c r="B131" s="67"/>
      <c r="C131" s="60" t="s">
        <v>48</v>
      </c>
      <c r="D131" s="60" t="s">
        <v>50</v>
      </c>
      <c r="E131" s="61"/>
      <c r="F131" s="61">
        <v>0.8</v>
      </c>
      <c r="G131" s="62">
        <f t="shared" si="6"/>
        <v>10883347.789999938</v>
      </c>
      <c r="H131" s="63" t="s">
        <v>50</v>
      </c>
      <c r="I131" s="68">
        <v>7</v>
      </c>
      <c r="J131" s="58">
        <f t="shared" si="5"/>
        <v>43287</v>
      </c>
      <c r="K131" s="65">
        <v>1</v>
      </c>
      <c r="L131" s="65">
        <v>34101</v>
      </c>
      <c r="M131" s="61">
        <v>0.8</v>
      </c>
    </row>
    <row r="132" spans="1:13" s="65" customFormat="1" x14ac:dyDescent="0.2">
      <c r="A132" s="58">
        <v>43287</v>
      </c>
      <c r="B132" s="60" t="s">
        <v>399</v>
      </c>
      <c r="C132" s="60" t="s">
        <v>364</v>
      </c>
      <c r="D132" s="60" t="s">
        <v>367</v>
      </c>
      <c r="E132" s="61"/>
      <c r="F132" s="61">
        <v>3358.36</v>
      </c>
      <c r="G132" s="62">
        <f t="shared" si="6"/>
        <v>10879989.429999938</v>
      </c>
      <c r="H132" s="63" t="s">
        <v>47</v>
      </c>
      <c r="I132" s="68">
        <v>7</v>
      </c>
      <c r="J132" s="58">
        <f t="shared" si="5"/>
        <v>43287</v>
      </c>
      <c r="K132" s="65">
        <v>2</v>
      </c>
      <c r="L132" s="65">
        <v>37104</v>
      </c>
      <c r="M132" s="61">
        <v>3358.36</v>
      </c>
    </row>
    <row r="133" spans="1:13" s="65" customFormat="1" x14ac:dyDescent="0.2">
      <c r="A133" s="58">
        <v>43287</v>
      </c>
      <c r="B133" s="67"/>
      <c r="C133" s="60" t="s">
        <v>48</v>
      </c>
      <c r="D133" s="60" t="s">
        <v>49</v>
      </c>
      <c r="E133" s="61"/>
      <c r="F133" s="61">
        <v>5</v>
      </c>
      <c r="G133" s="62">
        <f t="shared" si="6"/>
        <v>10879984.429999938</v>
      </c>
      <c r="H133" s="63" t="s">
        <v>49</v>
      </c>
      <c r="I133" s="68">
        <v>7</v>
      </c>
      <c r="J133" s="58">
        <f t="shared" si="5"/>
        <v>43287</v>
      </c>
      <c r="K133" s="65">
        <v>1</v>
      </c>
      <c r="L133" s="65">
        <v>34101</v>
      </c>
      <c r="M133" s="61">
        <v>5</v>
      </c>
    </row>
    <row r="134" spans="1:13" s="65" customFormat="1" x14ac:dyDescent="0.2">
      <c r="A134" s="58">
        <v>43287</v>
      </c>
      <c r="B134" s="67"/>
      <c r="C134" s="60" t="s">
        <v>48</v>
      </c>
      <c r="D134" s="60" t="s">
        <v>50</v>
      </c>
      <c r="E134" s="61"/>
      <c r="F134" s="61">
        <v>0.8</v>
      </c>
      <c r="G134" s="62">
        <f t="shared" si="6"/>
        <v>10879983.629999937</v>
      </c>
      <c r="H134" s="63" t="s">
        <v>50</v>
      </c>
      <c r="I134" s="68">
        <v>7</v>
      </c>
      <c r="J134" s="58">
        <f t="shared" si="5"/>
        <v>43287</v>
      </c>
      <c r="K134" s="65">
        <v>1</v>
      </c>
      <c r="L134" s="65">
        <v>34101</v>
      </c>
      <c r="M134" s="61">
        <v>0.8</v>
      </c>
    </row>
    <row r="135" spans="1:13" s="65" customFormat="1" x14ac:dyDescent="0.2">
      <c r="A135" s="58">
        <v>43287</v>
      </c>
      <c r="B135" s="60" t="s">
        <v>400</v>
      </c>
      <c r="C135" s="60" t="s">
        <v>364</v>
      </c>
      <c r="D135" s="60" t="s">
        <v>367</v>
      </c>
      <c r="E135" s="61"/>
      <c r="F135" s="61">
        <v>3358.36</v>
      </c>
      <c r="G135" s="62">
        <f t="shared" si="6"/>
        <v>10876625.269999938</v>
      </c>
      <c r="H135" s="63" t="s">
        <v>47</v>
      </c>
      <c r="I135" s="68">
        <v>7</v>
      </c>
      <c r="J135" s="58">
        <f t="shared" si="5"/>
        <v>43287</v>
      </c>
      <c r="K135" s="65">
        <v>2</v>
      </c>
      <c r="L135" s="65">
        <v>37104</v>
      </c>
      <c r="M135" s="61">
        <v>3358.36</v>
      </c>
    </row>
    <row r="136" spans="1:13" s="65" customFormat="1" x14ac:dyDescent="0.2">
      <c r="A136" s="58">
        <v>43287</v>
      </c>
      <c r="B136" s="67"/>
      <c r="C136" s="60" t="s">
        <v>48</v>
      </c>
      <c r="D136" s="60" t="s">
        <v>49</v>
      </c>
      <c r="E136" s="61"/>
      <c r="F136" s="61">
        <v>5</v>
      </c>
      <c r="G136" s="62">
        <f t="shared" si="6"/>
        <v>10876620.269999938</v>
      </c>
      <c r="H136" s="63" t="s">
        <v>49</v>
      </c>
      <c r="I136" s="68">
        <v>7</v>
      </c>
      <c r="J136" s="58">
        <f t="shared" si="5"/>
        <v>43287</v>
      </c>
      <c r="K136" s="65">
        <v>1</v>
      </c>
      <c r="L136" s="65">
        <v>34101</v>
      </c>
      <c r="M136" s="61">
        <v>5</v>
      </c>
    </row>
    <row r="137" spans="1:13" s="65" customFormat="1" x14ac:dyDescent="0.2">
      <c r="A137" s="58">
        <v>43287</v>
      </c>
      <c r="B137" s="67"/>
      <c r="C137" s="60" t="s">
        <v>48</v>
      </c>
      <c r="D137" s="60" t="s">
        <v>50</v>
      </c>
      <c r="E137" s="61"/>
      <c r="F137" s="61">
        <v>0.8</v>
      </c>
      <c r="G137" s="62">
        <f t="shared" si="6"/>
        <v>10876619.469999937</v>
      </c>
      <c r="H137" s="63" t="s">
        <v>50</v>
      </c>
      <c r="I137" s="68">
        <v>7</v>
      </c>
      <c r="J137" s="58">
        <f t="shared" si="5"/>
        <v>43287</v>
      </c>
      <c r="K137" s="65">
        <v>1</v>
      </c>
      <c r="L137" s="65">
        <v>34101</v>
      </c>
      <c r="M137" s="61">
        <v>0.8</v>
      </c>
    </row>
    <row r="138" spans="1:13" s="65" customFormat="1" x14ac:dyDescent="0.2">
      <c r="A138" s="58">
        <v>43287</v>
      </c>
      <c r="B138" s="60" t="s">
        <v>401</v>
      </c>
      <c r="C138" s="60" t="s">
        <v>364</v>
      </c>
      <c r="D138" s="60" t="s">
        <v>367</v>
      </c>
      <c r="E138" s="61"/>
      <c r="F138" s="61">
        <v>1549.16</v>
      </c>
      <c r="G138" s="62">
        <f t="shared" si="6"/>
        <v>10875070.309999937</v>
      </c>
      <c r="H138" s="63" t="s">
        <v>47</v>
      </c>
      <c r="I138" s="68">
        <v>7</v>
      </c>
      <c r="J138" s="58">
        <f t="shared" si="5"/>
        <v>43287</v>
      </c>
      <c r="K138" s="65">
        <v>2</v>
      </c>
      <c r="L138" s="65">
        <v>37104</v>
      </c>
      <c r="M138" s="61">
        <v>1549.16</v>
      </c>
    </row>
    <row r="139" spans="1:13" s="65" customFormat="1" x14ac:dyDescent="0.2">
      <c r="A139" s="58">
        <v>43287</v>
      </c>
      <c r="B139" s="67"/>
      <c r="C139" s="60" t="s">
        <v>48</v>
      </c>
      <c r="D139" s="60" t="s">
        <v>49</v>
      </c>
      <c r="E139" s="61"/>
      <c r="F139" s="61">
        <v>5</v>
      </c>
      <c r="G139" s="62">
        <f t="shared" si="6"/>
        <v>10875065.309999937</v>
      </c>
      <c r="H139" s="63" t="s">
        <v>49</v>
      </c>
      <c r="I139" s="68">
        <v>7</v>
      </c>
      <c r="J139" s="58">
        <f t="shared" si="5"/>
        <v>43287</v>
      </c>
      <c r="K139" s="65">
        <v>1</v>
      </c>
      <c r="L139" s="65">
        <v>34101</v>
      </c>
      <c r="M139" s="61">
        <v>5</v>
      </c>
    </row>
    <row r="140" spans="1:13" s="65" customFormat="1" x14ac:dyDescent="0.2">
      <c r="A140" s="58">
        <v>43287</v>
      </c>
      <c r="B140" s="67"/>
      <c r="C140" s="60" t="s">
        <v>48</v>
      </c>
      <c r="D140" s="60" t="s">
        <v>50</v>
      </c>
      <c r="E140" s="61"/>
      <c r="F140" s="61">
        <v>0.8</v>
      </c>
      <c r="G140" s="62">
        <f t="shared" si="6"/>
        <v>10875064.509999936</v>
      </c>
      <c r="H140" s="63" t="s">
        <v>50</v>
      </c>
      <c r="I140" s="68">
        <v>7</v>
      </c>
      <c r="J140" s="58">
        <f t="shared" si="5"/>
        <v>43287</v>
      </c>
      <c r="K140" s="65">
        <v>1</v>
      </c>
      <c r="L140" s="65">
        <v>34101</v>
      </c>
      <c r="M140" s="61">
        <v>0.8</v>
      </c>
    </row>
    <row r="141" spans="1:13" s="65" customFormat="1" x14ac:dyDescent="0.2">
      <c r="A141" s="58">
        <v>43287</v>
      </c>
      <c r="B141" s="60" t="s">
        <v>402</v>
      </c>
      <c r="C141" s="60" t="s">
        <v>364</v>
      </c>
      <c r="D141" s="60" t="s">
        <v>367</v>
      </c>
      <c r="E141" s="61"/>
      <c r="F141" s="61">
        <v>3800.35</v>
      </c>
      <c r="G141" s="62">
        <f t="shared" si="6"/>
        <v>10871264.159999937</v>
      </c>
      <c r="H141" s="63" t="s">
        <v>47</v>
      </c>
      <c r="I141" s="68">
        <v>7</v>
      </c>
      <c r="J141" s="58">
        <f t="shared" si="5"/>
        <v>43287</v>
      </c>
      <c r="K141" s="65">
        <v>2</v>
      </c>
      <c r="L141" s="65">
        <v>37104</v>
      </c>
      <c r="M141" s="61">
        <v>3800.35</v>
      </c>
    </row>
    <row r="142" spans="1:13" s="65" customFormat="1" x14ac:dyDescent="0.2">
      <c r="A142" s="58">
        <v>43287</v>
      </c>
      <c r="B142" s="67"/>
      <c r="C142" s="60" t="s">
        <v>48</v>
      </c>
      <c r="D142" s="60" t="s">
        <v>49</v>
      </c>
      <c r="E142" s="61"/>
      <c r="F142" s="61">
        <v>5</v>
      </c>
      <c r="G142" s="62">
        <f t="shared" si="6"/>
        <v>10871259.159999937</v>
      </c>
      <c r="H142" s="63" t="s">
        <v>49</v>
      </c>
      <c r="I142" s="68">
        <v>7</v>
      </c>
      <c r="J142" s="58">
        <f t="shared" si="5"/>
        <v>43287</v>
      </c>
      <c r="K142" s="65">
        <v>1</v>
      </c>
      <c r="L142" s="65">
        <v>34101</v>
      </c>
      <c r="M142" s="61">
        <v>5</v>
      </c>
    </row>
    <row r="143" spans="1:13" s="65" customFormat="1" x14ac:dyDescent="0.2">
      <c r="A143" s="58">
        <v>43287</v>
      </c>
      <c r="B143" s="67"/>
      <c r="C143" s="60" t="s">
        <v>48</v>
      </c>
      <c r="D143" s="60" t="s">
        <v>50</v>
      </c>
      <c r="E143" s="61"/>
      <c r="F143" s="61">
        <v>0.8</v>
      </c>
      <c r="G143" s="62">
        <f t="shared" si="6"/>
        <v>10871258.359999936</v>
      </c>
      <c r="H143" s="63" t="s">
        <v>50</v>
      </c>
      <c r="I143" s="68">
        <v>7</v>
      </c>
      <c r="J143" s="58">
        <f t="shared" si="5"/>
        <v>43287</v>
      </c>
      <c r="K143" s="65">
        <v>1</v>
      </c>
      <c r="L143" s="65">
        <v>34101</v>
      </c>
      <c r="M143" s="61">
        <v>0.8</v>
      </c>
    </row>
    <row r="144" spans="1:13" s="65" customFormat="1" x14ac:dyDescent="0.2">
      <c r="A144" s="58">
        <v>43287</v>
      </c>
      <c r="B144" s="60" t="s">
        <v>403</v>
      </c>
      <c r="C144" s="60" t="s">
        <v>364</v>
      </c>
      <c r="D144" s="60" t="s">
        <v>367</v>
      </c>
      <c r="E144" s="61"/>
      <c r="F144" s="61">
        <v>2235.9899999999998</v>
      </c>
      <c r="G144" s="62">
        <f t="shared" si="6"/>
        <v>10869022.369999936</v>
      </c>
      <c r="H144" s="63" t="s">
        <v>47</v>
      </c>
      <c r="I144" s="68">
        <v>7</v>
      </c>
      <c r="J144" s="58">
        <f t="shared" si="5"/>
        <v>43287</v>
      </c>
      <c r="K144" s="65">
        <v>2</v>
      </c>
      <c r="L144" s="65">
        <v>37104</v>
      </c>
      <c r="M144" s="61">
        <v>2235.9899999999998</v>
      </c>
    </row>
    <row r="145" spans="1:13" s="65" customFormat="1" x14ac:dyDescent="0.2">
      <c r="A145" s="58">
        <v>43287</v>
      </c>
      <c r="B145" s="67"/>
      <c r="C145" s="60" t="s">
        <v>48</v>
      </c>
      <c r="D145" s="60" t="s">
        <v>49</v>
      </c>
      <c r="E145" s="61"/>
      <c r="F145" s="61">
        <v>5</v>
      </c>
      <c r="G145" s="62">
        <f t="shared" si="6"/>
        <v>10869017.369999936</v>
      </c>
      <c r="H145" s="63" t="s">
        <v>49</v>
      </c>
      <c r="I145" s="68">
        <v>7</v>
      </c>
      <c r="J145" s="58">
        <f t="shared" si="5"/>
        <v>43287</v>
      </c>
      <c r="K145" s="65">
        <v>1</v>
      </c>
      <c r="L145" s="65">
        <v>34101</v>
      </c>
      <c r="M145" s="61">
        <v>5</v>
      </c>
    </row>
    <row r="146" spans="1:13" s="65" customFormat="1" x14ac:dyDescent="0.2">
      <c r="A146" s="58">
        <v>43287</v>
      </c>
      <c r="B146" s="67"/>
      <c r="C146" s="60" t="s">
        <v>48</v>
      </c>
      <c r="D146" s="60" t="s">
        <v>50</v>
      </c>
      <c r="E146" s="61"/>
      <c r="F146" s="61">
        <v>0.8</v>
      </c>
      <c r="G146" s="62">
        <f t="shared" si="6"/>
        <v>10869016.569999935</v>
      </c>
      <c r="H146" s="63" t="s">
        <v>50</v>
      </c>
      <c r="I146" s="68">
        <v>7</v>
      </c>
      <c r="J146" s="58">
        <f t="shared" si="5"/>
        <v>43287</v>
      </c>
      <c r="K146" s="65">
        <v>1</v>
      </c>
      <c r="L146" s="65">
        <v>34101</v>
      </c>
      <c r="M146" s="61">
        <v>0.8</v>
      </c>
    </row>
    <row r="147" spans="1:13" s="65" customFormat="1" x14ac:dyDescent="0.2">
      <c r="A147" s="58">
        <v>43287</v>
      </c>
      <c r="B147" s="60" t="s">
        <v>404</v>
      </c>
      <c r="C147" s="60" t="s">
        <v>364</v>
      </c>
      <c r="D147" s="60" t="s">
        <v>367</v>
      </c>
      <c r="E147" s="61"/>
      <c r="F147" s="61">
        <v>2235.9899999999998</v>
      </c>
      <c r="G147" s="62">
        <f t="shared" si="6"/>
        <v>10866780.579999935</v>
      </c>
      <c r="H147" s="63" t="s">
        <v>47</v>
      </c>
      <c r="I147" s="68">
        <v>7</v>
      </c>
      <c r="J147" s="58">
        <f t="shared" si="5"/>
        <v>43287</v>
      </c>
      <c r="K147" s="65">
        <v>2</v>
      </c>
      <c r="L147" s="65">
        <v>37104</v>
      </c>
      <c r="M147" s="61">
        <v>2235.9899999999998</v>
      </c>
    </row>
    <row r="148" spans="1:13" s="65" customFormat="1" x14ac:dyDescent="0.2">
      <c r="A148" s="58">
        <v>43287</v>
      </c>
      <c r="B148" s="67"/>
      <c r="C148" s="60" t="s">
        <v>48</v>
      </c>
      <c r="D148" s="60" t="s">
        <v>49</v>
      </c>
      <c r="E148" s="61"/>
      <c r="F148" s="61">
        <v>5</v>
      </c>
      <c r="G148" s="62">
        <f t="shared" si="6"/>
        <v>10866775.579999935</v>
      </c>
      <c r="H148" s="63" t="s">
        <v>49</v>
      </c>
      <c r="I148" s="68">
        <v>7</v>
      </c>
      <c r="J148" s="58">
        <f t="shared" si="5"/>
        <v>43287</v>
      </c>
      <c r="K148" s="65">
        <v>1</v>
      </c>
      <c r="L148" s="65">
        <v>34101</v>
      </c>
      <c r="M148" s="61">
        <v>5</v>
      </c>
    </row>
    <row r="149" spans="1:13" s="65" customFormat="1" x14ac:dyDescent="0.2">
      <c r="A149" s="58">
        <v>43287</v>
      </c>
      <c r="B149" s="67"/>
      <c r="C149" s="60" t="s">
        <v>48</v>
      </c>
      <c r="D149" s="60" t="s">
        <v>50</v>
      </c>
      <c r="E149" s="61"/>
      <c r="F149" s="61">
        <v>0.8</v>
      </c>
      <c r="G149" s="62">
        <f t="shared" si="6"/>
        <v>10866774.779999934</v>
      </c>
      <c r="H149" s="63" t="s">
        <v>50</v>
      </c>
      <c r="I149" s="68">
        <v>7</v>
      </c>
      <c r="J149" s="58">
        <f t="shared" si="5"/>
        <v>43287</v>
      </c>
      <c r="K149" s="65">
        <v>1</v>
      </c>
      <c r="L149" s="65">
        <v>34101</v>
      </c>
      <c r="M149" s="61">
        <v>0.8</v>
      </c>
    </row>
    <row r="150" spans="1:13" s="65" customFormat="1" x14ac:dyDescent="0.2">
      <c r="A150" s="58">
        <v>43287</v>
      </c>
      <c r="B150" s="60" t="s">
        <v>405</v>
      </c>
      <c r="C150" s="60" t="s">
        <v>364</v>
      </c>
      <c r="D150" s="60" t="s">
        <v>367</v>
      </c>
      <c r="E150" s="61"/>
      <c r="F150" s="61">
        <v>5965.76</v>
      </c>
      <c r="G150" s="62">
        <f t="shared" si="6"/>
        <v>10860809.019999934</v>
      </c>
      <c r="H150" s="63" t="s">
        <v>47</v>
      </c>
      <c r="I150" s="68">
        <v>7</v>
      </c>
      <c r="J150" s="58">
        <f t="shared" si="5"/>
        <v>43287</v>
      </c>
      <c r="K150" s="65">
        <v>1</v>
      </c>
      <c r="L150" s="65">
        <v>37104</v>
      </c>
      <c r="M150" s="61">
        <v>5965.76</v>
      </c>
    </row>
    <row r="151" spans="1:13" s="65" customFormat="1" x14ac:dyDescent="0.2">
      <c r="A151" s="58">
        <v>43287</v>
      </c>
      <c r="B151" s="67"/>
      <c r="C151" s="60" t="s">
        <v>48</v>
      </c>
      <c r="D151" s="60" t="s">
        <v>49</v>
      </c>
      <c r="E151" s="61"/>
      <c r="F151" s="61">
        <v>5</v>
      </c>
      <c r="G151" s="62">
        <f t="shared" si="6"/>
        <v>10860804.019999934</v>
      </c>
      <c r="H151" s="63" t="s">
        <v>49</v>
      </c>
      <c r="I151" s="68">
        <v>7</v>
      </c>
      <c r="J151" s="58">
        <f t="shared" si="5"/>
        <v>43287</v>
      </c>
      <c r="K151" s="65">
        <v>1</v>
      </c>
      <c r="L151" s="65">
        <v>34101</v>
      </c>
      <c r="M151" s="61">
        <v>5</v>
      </c>
    </row>
    <row r="152" spans="1:13" s="65" customFormat="1" x14ac:dyDescent="0.2">
      <c r="A152" s="58">
        <v>43287</v>
      </c>
      <c r="B152" s="67"/>
      <c r="C152" s="60" t="s">
        <v>48</v>
      </c>
      <c r="D152" s="60" t="s">
        <v>50</v>
      </c>
      <c r="E152" s="61"/>
      <c r="F152" s="61">
        <v>0.8</v>
      </c>
      <c r="G152" s="62">
        <f t="shared" si="6"/>
        <v>10860803.219999934</v>
      </c>
      <c r="H152" s="63" t="s">
        <v>50</v>
      </c>
      <c r="I152" s="68">
        <v>7</v>
      </c>
      <c r="J152" s="58">
        <f t="shared" ref="J152:J225" si="7">A152</f>
        <v>43287</v>
      </c>
      <c r="K152" s="65">
        <v>1</v>
      </c>
      <c r="L152" s="65">
        <v>34101</v>
      </c>
      <c r="M152" s="61">
        <v>0.8</v>
      </c>
    </row>
    <row r="153" spans="1:13" s="65" customFormat="1" x14ac:dyDescent="0.2">
      <c r="A153" s="58">
        <v>43287</v>
      </c>
      <c r="B153" s="60" t="s">
        <v>406</v>
      </c>
      <c r="C153" s="60" t="s">
        <v>364</v>
      </c>
      <c r="D153" s="60" t="s">
        <v>367</v>
      </c>
      <c r="E153" s="61"/>
      <c r="F153" s="61">
        <v>2011.85</v>
      </c>
      <c r="G153" s="62">
        <f t="shared" si="6"/>
        <v>10858791.369999934</v>
      </c>
      <c r="H153" s="63" t="s">
        <v>47</v>
      </c>
      <c r="I153" s="68">
        <v>7</v>
      </c>
      <c r="J153" s="58">
        <f t="shared" si="7"/>
        <v>43287</v>
      </c>
      <c r="K153" s="65">
        <v>4</v>
      </c>
      <c r="L153" s="65">
        <v>37104</v>
      </c>
      <c r="M153" s="61">
        <v>2011.85</v>
      </c>
    </row>
    <row r="154" spans="1:13" s="65" customFormat="1" x14ac:dyDescent="0.2">
      <c r="A154" s="58">
        <v>43287</v>
      </c>
      <c r="B154" s="67"/>
      <c r="C154" s="60" t="s">
        <v>48</v>
      </c>
      <c r="D154" s="60" t="s">
        <v>49</v>
      </c>
      <c r="E154" s="61"/>
      <c r="F154" s="61">
        <v>5</v>
      </c>
      <c r="G154" s="62">
        <f t="shared" si="6"/>
        <v>10858786.369999934</v>
      </c>
      <c r="H154" s="63" t="s">
        <v>49</v>
      </c>
      <c r="I154" s="68">
        <v>7</v>
      </c>
      <c r="J154" s="58">
        <f t="shared" si="7"/>
        <v>43287</v>
      </c>
      <c r="K154" s="65">
        <v>1</v>
      </c>
      <c r="L154" s="65">
        <v>34101</v>
      </c>
      <c r="M154" s="61">
        <v>5</v>
      </c>
    </row>
    <row r="155" spans="1:13" s="65" customFormat="1" x14ac:dyDescent="0.2">
      <c r="A155" s="58">
        <v>43287</v>
      </c>
      <c r="B155" s="67"/>
      <c r="C155" s="60" t="s">
        <v>48</v>
      </c>
      <c r="D155" s="60" t="s">
        <v>50</v>
      </c>
      <c r="E155" s="61"/>
      <c r="F155" s="61">
        <v>0.8</v>
      </c>
      <c r="G155" s="62">
        <f t="shared" si="6"/>
        <v>10858785.569999933</v>
      </c>
      <c r="H155" s="63" t="s">
        <v>50</v>
      </c>
      <c r="I155" s="68">
        <v>7</v>
      </c>
      <c r="J155" s="58">
        <f t="shared" si="7"/>
        <v>43287</v>
      </c>
      <c r="K155" s="65">
        <v>1</v>
      </c>
      <c r="L155" s="65">
        <v>34101</v>
      </c>
      <c r="M155" s="61">
        <v>0.8</v>
      </c>
    </row>
    <row r="156" spans="1:13" s="65" customFormat="1" x14ac:dyDescent="0.2">
      <c r="A156" s="58">
        <v>43287</v>
      </c>
      <c r="B156" s="60" t="s">
        <v>407</v>
      </c>
      <c r="C156" s="60" t="s">
        <v>364</v>
      </c>
      <c r="D156" s="60" t="s">
        <v>367</v>
      </c>
      <c r="E156" s="61"/>
      <c r="F156" s="61">
        <v>2011.85</v>
      </c>
      <c r="G156" s="62">
        <f t="shared" si="6"/>
        <v>10856773.719999934</v>
      </c>
      <c r="H156" s="63" t="s">
        <v>47</v>
      </c>
      <c r="I156" s="68">
        <v>7</v>
      </c>
      <c r="J156" s="58">
        <f t="shared" si="7"/>
        <v>43287</v>
      </c>
      <c r="K156" s="65">
        <v>4</v>
      </c>
      <c r="L156" s="65">
        <v>37104</v>
      </c>
      <c r="M156" s="61">
        <v>2011.85</v>
      </c>
    </row>
    <row r="157" spans="1:13" s="65" customFormat="1" x14ac:dyDescent="0.2">
      <c r="A157" s="58">
        <v>43287</v>
      </c>
      <c r="B157" s="67"/>
      <c r="C157" s="60" t="s">
        <v>48</v>
      </c>
      <c r="D157" s="60" t="s">
        <v>49</v>
      </c>
      <c r="E157" s="61"/>
      <c r="F157" s="61">
        <v>5</v>
      </c>
      <c r="G157" s="62">
        <f t="shared" si="6"/>
        <v>10856768.719999934</v>
      </c>
      <c r="H157" s="63" t="s">
        <v>49</v>
      </c>
      <c r="I157" s="68">
        <v>7</v>
      </c>
      <c r="J157" s="58">
        <f t="shared" si="7"/>
        <v>43287</v>
      </c>
      <c r="K157" s="65">
        <v>1</v>
      </c>
      <c r="L157" s="65">
        <v>34101</v>
      </c>
      <c r="M157" s="61">
        <v>5</v>
      </c>
    </row>
    <row r="158" spans="1:13" s="65" customFormat="1" x14ac:dyDescent="0.2">
      <c r="A158" s="58">
        <v>43287</v>
      </c>
      <c r="B158" s="67"/>
      <c r="C158" s="60" t="s">
        <v>48</v>
      </c>
      <c r="D158" s="60" t="s">
        <v>50</v>
      </c>
      <c r="E158" s="61"/>
      <c r="F158" s="61">
        <v>0.8</v>
      </c>
      <c r="G158" s="62">
        <f t="shared" si="6"/>
        <v>10856767.919999933</v>
      </c>
      <c r="H158" s="63" t="s">
        <v>50</v>
      </c>
      <c r="I158" s="68">
        <v>7</v>
      </c>
      <c r="J158" s="58">
        <f t="shared" si="7"/>
        <v>43287</v>
      </c>
      <c r="K158" s="65">
        <v>1</v>
      </c>
      <c r="L158" s="65">
        <v>34101</v>
      </c>
      <c r="M158" s="61">
        <v>0.8</v>
      </c>
    </row>
    <row r="159" spans="1:13" s="65" customFormat="1" x14ac:dyDescent="0.2">
      <c r="A159" s="58">
        <v>43287</v>
      </c>
      <c r="B159" s="60" t="s">
        <v>408</v>
      </c>
      <c r="C159" s="60" t="s">
        <v>364</v>
      </c>
      <c r="D159" s="60" t="s">
        <v>367</v>
      </c>
      <c r="E159" s="61"/>
      <c r="F159" s="61">
        <v>2011.85</v>
      </c>
      <c r="G159" s="62">
        <f t="shared" si="6"/>
        <v>10854756.069999933</v>
      </c>
      <c r="H159" s="63" t="s">
        <v>47</v>
      </c>
      <c r="I159" s="68">
        <v>7</v>
      </c>
      <c r="J159" s="58">
        <f t="shared" si="7"/>
        <v>43287</v>
      </c>
      <c r="K159" s="65">
        <v>4</v>
      </c>
      <c r="L159" s="65">
        <v>37104</v>
      </c>
      <c r="M159" s="61">
        <v>2011.85</v>
      </c>
    </row>
    <row r="160" spans="1:13" s="65" customFormat="1" x14ac:dyDescent="0.2">
      <c r="A160" s="58">
        <v>43287</v>
      </c>
      <c r="B160" s="67"/>
      <c r="C160" s="60" t="s">
        <v>48</v>
      </c>
      <c r="D160" s="60" t="s">
        <v>49</v>
      </c>
      <c r="E160" s="61"/>
      <c r="F160" s="61">
        <v>5</v>
      </c>
      <c r="G160" s="62">
        <f t="shared" si="6"/>
        <v>10854751.069999933</v>
      </c>
      <c r="H160" s="63" t="s">
        <v>49</v>
      </c>
      <c r="I160" s="68">
        <v>7</v>
      </c>
      <c r="J160" s="58">
        <f t="shared" si="7"/>
        <v>43287</v>
      </c>
      <c r="K160" s="65">
        <v>1</v>
      </c>
      <c r="L160" s="65">
        <v>34101</v>
      </c>
      <c r="M160" s="61">
        <v>5</v>
      </c>
    </row>
    <row r="161" spans="1:13" s="65" customFormat="1" x14ac:dyDescent="0.2">
      <c r="A161" s="58">
        <v>43287</v>
      </c>
      <c r="B161" s="67"/>
      <c r="C161" s="60" t="s">
        <v>48</v>
      </c>
      <c r="D161" s="60" t="s">
        <v>50</v>
      </c>
      <c r="E161" s="61"/>
      <c r="F161" s="61">
        <v>0.8</v>
      </c>
      <c r="G161" s="62">
        <f t="shared" si="6"/>
        <v>10854750.269999932</v>
      </c>
      <c r="H161" s="63" t="s">
        <v>50</v>
      </c>
      <c r="I161" s="68">
        <v>7</v>
      </c>
      <c r="J161" s="58">
        <f t="shared" si="7"/>
        <v>43287</v>
      </c>
      <c r="K161" s="65">
        <v>1</v>
      </c>
      <c r="L161" s="65">
        <v>34101</v>
      </c>
      <c r="M161" s="61">
        <v>0.8</v>
      </c>
    </row>
    <row r="162" spans="1:13" s="65" customFormat="1" x14ac:dyDescent="0.2">
      <c r="A162" s="58">
        <v>43287</v>
      </c>
      <c r="B162" s="67" t="s">
        <v>409</v>
      </c>
      <c r="C162" s="60" t="s">
        <v>364</v>
      </c>
      <c r="D162" s="60" t="s">
        <v>367</v>
      </c>
      <c r="E162" s="61"/>
      <c r="F162" s="61">
        <v>2011.85</v>
      </c>
      <c r="G162" s="62">
        <f t="shared" si="6"/>
        <v>10852738.419999933</v>
      </c>
      <c r="H162" s="63" t="s">
        <v>47</v>
      </c>
      <c r="I162" s="68">
        <v>7</v>
      </c>
      <c r="J162" s="58">
        <f t="shared" si="7"/>
        <v>43287</v>
      </c>
      <c r="K162" s="65">
        <v>1</v>
      </c>
      <c r="L162" s="65">
        <v>37104</v>
      </c>
      <c r="M162" s="61">
        <v>2011.85</v>
      </c>
    </row>
    <row r="163" spans="1:13" s="65" customFormat="1" x14ac:dyDescent="0.2">
      <c r="A163" s="58">
        <v>43287</v>
      </c>
      <c r="B163" s="67"/>
      <c r="C163" s="60" t="s">
        <v>48</v>
      </c>
      <c r="D163" s="60" t="s">
        <v>49</v>
      </c>
      <c r="E163" s="61"/>
      <c r="F163" s="61">
        <v>5</v>
      </c>
      <c r="G163" s="62">
        <f t="shared" si="6"/>
        <v>10852733.419999933</v>
      </c>
      <c r="H163" s="63" t="s">
        <v>49</v>
      </c>
      <c r="I163" s="68">
        <v>7</v>
      </c>
      <c r="J163" s="58">
        <f t="shared" si="7"/>
        <v>43287</v>
      </c>
      <c r="K163" s="65">
        <v>1</v>
      </c>
      <c r="L163" s="65">
        <v>34101</v>
      </c>
      <c r="M163" s="61">
        <v>5</v>
      </c>
    </row>
    <row r="164" spans="1:13" s="65" customFormat="1" x14ac:dyDescent="0.2">
      <c r="A164" s="58">
        <v>43287</v>
      </c>
      <c r="B164" s="60"/>
      <c r="C164" s="60" t="s">
        <v>48</v>
      </c>
      <c r="D164" s="60" t="s">
        <v>50</v>
      </c>
      <c r="E164" s="61"/>
      <c r="F164" s="61">
        <v>0.8</v>
      </c>
      <c r="G164" s="62">
        <f t="shared" si="6"/>
        <v>10852732.619999932</v>
      </c>
      <c r="H164" s="63" t="s">
        <v>50</v>
      </c>
      <c r="I164" s="68">
        <v>7</v>
      </c>
      <c r="J164" s="58">
        <f t="shared" si="7"/>
        <v>43287</v>
      </c>
      <c r="K164" s="65">
        <v>1</v>
      </c>
      <c r="L164" s="65">
        <v>34101</v>
      </c>
      <c r="M164" s="61">
        <v>0.8</v>
      </c>
    </row>
    <row r="165" spans="1:13" s="65" customFormat="1" x14ac:dyDescent="0.2">
      <c r="A165" s="58">
        <v>43287</v>
      </c>
      <c r="B165" s="67" t="s">
        <v>410</v>
      </c>
      <c r="C165" s="60" t="s">
        <v>364</v>
      </c>
      <c r="D165" s="60" t="s">
        <v>367</v>
      </c>
      <c r="E165" s="61"/>
      <c r="F165" s="61">
        <v>2011.85</v>
      </c>
      <c r="G165" s="62">
        <f t="shared" si="6"/>
        <v>10850720.769999932</v>
      </c>
      <c r="H165" s="63" t="s">
        <v>47</v>
      </c>
      <c r="I165" s="68">
        <v>7</v>
      </c>
      <c r="J165" s="58">
        <f t="shared" si="7"/>
        <v>43287</v>
      </c>
      <c r="K165" s="65">
        <v>1</v>
      </c>
      <c r="L165" s="65">
        <v>37104</v>
      </c>
      <c r="M165" s="61">
        <v>2011.85</v>
      </c>
    </row>
    <row r="166" spans="1:13" s="65" customFormat="1" x14ac:dyDescent="0.2">
      <c r="A166" s="58">
        <v>43287</v>
      </c>
      <c r="B166" s="67"/>
      <c r="C166" s="60" t="s">
        <v>48</v>
      </c>
      <c r="D166" s="60" t="s">
        <v>49</v>
      </c>
      <c r="E166" s="61"/>
      <c r="F166" s="61">
        <v>5</v>
      </c>
      <c r="G166" s="62">
        <f t="shared" si="6"/>
        <v>10850715.769999932</v>
      </c>
      <c r="H166" s="63" t="s">
        <v>49</v>
      </c>
      <c r="I166" s="68">
        <v>7</v>
      </c>
      <c r="J166" s="58">
        <f t="shared" si="7"/>
        <v>43287</v>
      </c>
      <c r="K166" s="65">
        <v>1</v>
      </c>
      <c r="L166" s="65">
        <v>34101</v>
      </c>
      <c r="M166" s="61">
        <v>5</v>
      </c>
    </row>
    <row r="167" spans="1:13" s="65" customFormat="1" x14ac:dyDescent="0.2">
      <c r="A167" s="58">
        <v>43287</v>
      </c>
      <c r="B167" s="60"/>
      <c r="C167" s="60" t="s">
        <v>48</v>
      </c>
      <c r="D167" s="60" t="s">
        <v>50</v>
      </c>
      <c r="E167" s="61"/>
      <c r="F167" s="61">
        <v>0.8</v>
      </c>
      <c r="G167" s="62">
        <f t="shared" si="6"/>
        <v>10850714.969999932</v>
      </c>
      <c r="H167" s="63" t="s">
        <v>50</v>
      </c>
      <c r="I167" s="68">
        <v>7</v>
      </c>
      <c r="J167" s="58">
        <f t="shared" si="7"/>
        <v>43287</v>
      </c>
      <c r="K167" s="65">
        <v>1</v>
      </c>
      <c r="L167" s="65">
        <v>34101</v>
      </c>
      <c r="M167" s="61">
        <v>0.8</v>
      </c>
    </row>
    <row r="168" spans="1:13" s="65" customFormat="1" x14ac:dyDescent="0.2">
      <c r="A168" s="58">
        <v>43287</v>
      </c>
      <c r="B168" s="67" t="s">
        <v>411</v>
      </c>
      <c r="C168" s="60" t="s">
        <v>364</v>
      </c>
      <c r="D168" s="60" t="s">
        <v>367</v>
      </c>
      <c r="E168" s="61"/>
      <c r="F168" s="61">
        <v>2011.85</v>
      </c>
      <c r="G168" s="62">
        <f t="shared" si="6"/>
        <v>10848703.119999932</v>
      </c>
      <c r="H168" s="63" t="s">
        <v>47</v>
      </c>
      <c r="I168" s="68">
        <v>7</v>
      </c>
      <c r="J168" s="58">
        <f t="shared" si="7"/>
        <v>43287</v>
      </c>
      <c r="K168" s="65">
        <v>1</v>
      </c>
      <c r="L168" s="65">
        <v>37104</v>
      </c>
      <c r="M168" s="61">
        <v>2011.85</v>
      </c>
    </row>
    <row r="169" spans="1:13" s="65" customFormat="1" x14ac:dyDescent="0.2">
      <c r="A169" s="58">
        <v>43287</v>
      </c>
      <c r="B169" s="67"/>
      <c r="C169" s="60" t="s">
        <v>48</v>
      </c>
      <c r="D169" s="60" t="s">
        <v>49</v>
      </c>
      <c r="E169" s="61"/>
      <c r="F169" s="61">
        <v>5</v>
      </c>
      <c r="G169" s="62">
        <f t="shared" si="6"/>
        <v>10848698.119999932</v>
      </c>
      <c r="H169" s="63" t="s">
        <v>49</v>
      </c>
      <c r="I169" s="68">
        <v>7</v>
      </c>
      <c r="J169" s="58">
        <f t="shared" si="7"/>
        <v>43287</v>
      </c>
      <c r="K169" s="65">
        <v>1</v>
      </c>
      <c r="L169" s="65">
        <v>34101</v>
      </c>
      <c r="M169" s="61">
        <v>5</v>
      </c>
    </row>
    <row r="170" spans="1:13" s="65" customFormat="1" x14ac:dyDescent="0.2">
      <c r="A170" s="58">
        <v>43287</v>
      </c>
      <c r="B170" s="60"/>
      <c r="C170" s="60" t="s">
        <v>48</v>
      </c>
      <c r="D170" s="60" t="s">
        <v>50</v>
      </c>
      <c r="E170" s="61"/>
      <c r="F170" s="61">
        <v>0.8</v>
      </c>
      <c r="G170" s="62">
        <f t="shared" ref="G170:G233" si="8">+G169-F170</f>
        <v>10848697.319999931</v>
      </c>
      <c r="H170" s="63" t="s">
        <v>50</v>
      </c>
      <c r="I170" s="68">
        <v>7</v>
      </c>
      <c r="J170" s="58">
        <f t="shared" si="7"/>
        <v>43287</v>
      </c>
      <c r="K170" s="65">
        <v>1</v>
      </c>
      <c r="L170" s="65">
        <v>34101</v>
      </c>
      <c r="M170" s="61">
        <v>0.8</v>
      </c>
    </row>
    <row r="171" spans="1:13" s="65" customFormat="1" x14ac:dyDescent="0.2">
      <c r="A171" s="58">
        <v>43287</v>
      </c>
      <c r="B171" s="67" t="s">
        <v>412</v>
      </c>
      <c r="C171" s="60" t="s">
        <v>364</v>
      </c>
      <c r="D171" s="60" t="s">
        <v>367</v>
      </c>
      <c r="E171" s="61"/>
      <c r="F171" s="61">
        <v>2011.85</v>
      </c>
      <c r="G171" s="62">
        <f t="shared" si="8"/>
        <v>10846685.469999932</v>
      </c>
      <c r="H171" s="63" t="s">
        <v>47</v>
      </c>
      <c r="I171" s="68">
        <v>7</v>
      </c>
      <c r="J171" s="58">
        <f t="shared" si="7"/>
        <v>43287</v>
      </c>
      <c r="K171" s="65">
        <v>1</v>
      </c>
      <c r="L171" s="65">
        <v>37104</v>
      </c>
      <c r="M171" s="61">
        <v>2011.85</v>
      </c>
    </row>
    <row r="172" spans="1:13" s="65" customFormat="1" x14ac:dyDescent="0.2">
      <c r="A172" s="58">
        <v>43287</v>
      </c>
      <c r="B172" s="67"/>
      <c r="C172" s="60" t="s">
        <v>48</v>
      </c>
      <c r="D172" s="60" t="s">
        <v>49</v>
      </c>
      <c r="E172" s="61"/>
      <c r="F172" s="61">
        <v>5</v>
      </c>
      <c r="G172" s="62">
        <f t="shared" si="8"/>
        <v>10846680.469999932</v>
      </c>
      <c r="H172" s="63" t="s">
        <v>49</v>
      </c>
      <c r="I172" s="68">
        <v>7</v>
      </c>
      <c r="J172" s="58">
        <f t="shared" si="7"/>
        <v>43287</v>
      </c>
      <c r="K172" s="65">
        <v>1</v>
      </c>
      <c r="L172" s="65">
        <v>34101</v>
      </c>
      <c r="M172" s="61">
        <v>5</v>
      </c>
    </row>
    <row r="173" spans="1:13" s="65" customFormat="1" x14ac:dyDescent="0.2">
      <c r="A173" s="58">
        <v>43287</v>
      </c>
      <c r="B173" s="60"/>
      <c r="C173" s="60" t="s">
        <v>48</v>
      </c>
      <c r="D173" s="60" t="s">
        <v>50</v>
      </c>
      <c r="E173" s="61"/>
      <c r="F173" s="61">
        <v>0.8</v>
      </c>
      <c r="G173" s="62">
        <f t="shared" si="8"/>
        <v>10846679.669999931</v>
      </c>
      <c r="H173" s="63" t="s">
        <v>50</v>
      </c>
      <c r="I173" s="68">
        <v>7</v>
      </c>
      <c r="J173" s="58">
        <f t="shared" si="7"/>
        <v>43287</v>
      </c>
      <c r="K173" s="65">
        <v>1</v>
      </c>
      <c r="L173" s="65">
        <v>34101</v>
      </c>
      <c r="M173" s="61">
        <v>0.8</v>
      </c>
    </row>
    <row r="174" spans="1:13" s="65" customFormat="1" x14ac:dyDescent="0.2">
      <c r="A174" s="58">
        <v>43287</v>
      </c>
      <c r="B174" s="60" t="s">
        <v>413</v>
      </c>
      <c r="C174" s="60" t="s">
        <v>364</v>
      </c>
      <c r="D174" s="60" t="s">
        <v>367</v>
      </c>
      <c r="E174" s="61"/>
      <c r="F174" s="61">
        <v>2599.1999999999998</v>
      </c>
      <c r="G174" s="62">
        <f t="shared" si="8"/>
        <v>10844080.469999932</v>
      </c>
      <c r="H174" s="63" t="s">
        <v>47</v>
      </c>
      <c r="I174" s="68">
        <v>7</v>
      </c>
      <c r="J174" s="58">
        <f t="shared" si="7"/>
        <v>43287</v>
      </c>
      <c r="K174" s="65">
        <v>4</v>
      </c>
      <c r="L174" s="65">
        <v>37104</v>
      </c>
      <c r="M174" s="61">
        <v>2599.1999999999998</v>
      </c>
    </row>
    <row r="175" spans="1:13" s="65" customFormat="1" x14ac:dyDescent="0.2">
      <c r="A175" s="58">
        <v>43287</v>
      </c>
      <c r="B175" s="60"/>
      <c r="C175" s="60" t="s">
        <v>48</v>
      </c>
      <c r="D175" s="60" t="s">
        <v>49</v>
      </c>
      <c r="E175" s="61"/>
      <c r="F175" s="61">
        <v>5</v>
      </c>
      <c r="G175" s="62">
        <f t="shared" si="8"/>
        <v>10844075.469999932</v>
      </c>
      <c r="H175" s="63" t="s">
        <v>49</v>
      </c>
      <c r="I175" s="68">
        <v>7</v>
      </c>
      <c r="J175" s="58">
        <f t="shared" si="7"/>
        <v>43287</v>
      </c>
      <c r="K175" s="65">
        <v>1</v>
      </c>
      <c r="L175" s="65">
        <v>34101</v>
      </c>
      <c r="M175" s="61">
        <v>5</v>
      </c>
    </row>
    <row r="176" spans="1:13" s="65" customFormat="1" x14ac:dyDescent="0.2">
      <c r="A176" s="58">
        <v>43287</v>
      </c>
      <c r="B176" s="60"/>
      <c r="C176" s="60" t="s">
        <v>48</v>
      </c>
      <c r="D176" s="60" t="s">
        <v>50</v>
      </c>
      <c r="E176" s="61"/>
      <c r="F176" s="61">
        <v>0.8</v>
      </c>
      <c r="G176" s="62">
        <f t="shared" si="8"/>
        <v>10844074.669999931</v>
      </c>
      <c r="H176" s="63" t="s">
        <v>50</v>
      </c>
      <c r="I176" s="68">
        <v>7</v>
      </c>
      <c r="J176" s="58">
        <f t="shared" si="7"/>
        <v>43287</v>
      </c>
      <c r="K176" s="65">
        <v>1</v>
      </c>
      <c r="L176" s="65">
        <v>34101</v>
      </c>
      <c r="M176" s="61">
        <v>0.8</v>
      </c>
    </row>
    <row r="177" spans="1:13" s="65" customFormat="1" x14ac:dyDescent="0.2">
      <c r="A177" s="58">
        <v>43287</v>
      </c>
      <c r="B177" s="67" t="s">
        <v>414</v>
      </c>
      <c r="C177" s="60" t="s">
        <v>364</v>
      </c>
      <c r="D177" s="60" t="s">
        <v>367</v>
      </c>
      <c r="E177" s="61"/>
      <c r="F177" s="61">
        <v>2599.1999999999998</v>
      </c>
      <c r="G177" s="62">
        <f t="shared" si="8"/>
        <v>10841475.469999932</v>
      </c>
      <c r="H177" s="63" t="s">
        <v>47</v>
      </c>
      <c r="I177" s="68">
        <v>7</v>
      </c>
      <c r="J177" s="58">
        <f t="shared" si="7"/>
        <v>43287</v>
      </c>
      <c r="K177" s="65">
        <v>4</v>
      </c>
      <c r="L177" s="65">
        <v>37104</v>
      </c>
      <c r="M177" s="61">
        <v>2599.1999999999998</v>
      </c>
    </row>
    <row r="178" spans="1:13" s="65" customFormat="1" x14ac:dyDescent="0.2">
      <c r="A178" s="58">
        <v>43287</v>
      </c>
      <c r="B178" s="67"/>
      <c r="C178" s="60" t="s">
        <v>48</v>
      </c>
      <c r="D178" s="60" t="s">
        <v>49</v>
      </c>
      <c r="E178" s="61"/>
      <c r="F178" s="61">
        <v>5</v>
      </c>
      <c r="G178" s="62">
        <f t="shared" si="8"/>
        <v>10841470.469999932</v>
      </c>
      <c r="H178" s="63" t="s">
        <v>49</v>
      </c>
      <c r="I178" s="68">
        <v>7</v>
      </c>
      <c r="J178" s="58">
        <f t="shared" si="7"/>
        <v>43287</v>
      </c>
      <c r="K178" s="65">
        <v>1</v>
      </c>
      <c r="L178" s="65">
        <v>34101</v>
      </c>
      <c r="M178" s="61">
        <v>5</v>
      </c>
    </row>
    <row r="179" spans="1:13" s="65" customFormat="1" x14ac:dyDescent="0.2">
      <c r="A179" s="58">
        <v>43287</v>
      </c>
      <c r="B179" s="60"/>
      <c r="C179" s="60" t="s">
        <v>48</v>
      </c>
      <c r="D179" s="60" t="s">
        <v>50</v>
      </c>
      <c r="E179" s="61"/>
      <c r="F179" s="61">
        <v>0.8</v>
      </c>
      <c r="G179" s="62">
        <f t="shared" si="8"/>
        <v>10841469.669999931</v>
      </c>
      <c r="H179" s="63" t="s">
        <v>50</v>
      </c>
      <c r="I179" s="68">
        <v>7</v>
      </c>
      <c r="J179" s="58">
        <f t="shared" si="7"/>
        <v>43287</v>
      </c>
      <c r="K179" s="65">
        <v>1</v>
      </c>
      <c r="L179" s="65">
        <v>34101</v>
      </c>
      <c r="M179" s="61">
        <v>0.8</v>
      </c>
    </row>
    <row r="180" spans="1:13" s="65" customFormat="1" x14ac:dyDescent="0.2">
      <c r="A180" s="58">
        <v>43287</v>
      </c>
      <c r="B180" s="67" t="s">
        <v>415</v>
      </c>
      <c r="C180" s="60" t="s">
        <v>364</v>
      </c>
      <c r="D180" s="60" t="s">
        <v>367</v>
      </c>
      <c r="E180" s="61"/>
      <c r="F180" s="61">
        <v>2599.1999999999998</v>
      </c>
      <c r="G180" s="62">
        <f t="shared" si="8"/>
        <v>10838870.469999932</v>
      </c>
      <c r="H180" s="63" t="s">
        <v>47</v>
      </c>
      <c r="I180" s="68">
        <v>7</v>
      </c>
      <c r="J180" s="58">
        <f t="shared" si="7"/>
        <v>43287</v>
      </c>
      <c r="K180" s="65">
        <v>4</v>
      </c>
      <c r="L180" s="65">
        <v>37104</v>
      </c>
      <c r="M180" s="61">
        <v>2599.1999999999998</v>
      </c>
    </row>
    <row r="181" spans="1:13" s="65" customFormat="1" x14ac:dyDescent="0.2">
      <c r="A181" s="58">
        <v>43287</v>
      </c>
      <c r="B181" s="67"/>
      <c r="C181" s="60" t="s">
        <v>48</v>
      </c>
      <c r="D181" s="60" t="s">
        <v>49</v>
      </c>
      <c r="E181" s="61"/>
      <c r="F181" s="61">
        <v>5</v>
      </c>
      <c r="G181" s="62">
        <f t="shared" si="8"/>
        <v>10838865.469999932</v>
      </c>
      <c r="H181" s="63" t="s">
        <v>49</v>
      </c>
      <c r="I181" s="68">
        <v>7</v>
      </c>
      <c r="J181" s="58">
        <f t="shared" si="7"/>
        <v>43287</v>
      </c>
      <c r="K181" s="65">
        <v>1</v>
      </c>
      <c r="L181" s="65">
        <v>34101</v>
      </c>
      <c r="M181" s="61">
        <v>5</v>
      </c>
    </row>
    <row r="182" spans="1:13" s="65" customFormat="1" x14ac:dyDescent="0.2">
      <c r="A182" s="58">
        <v>43287</v>
      </c>
      <c r="B182" s="60"/>
      <c r="C182" s="60" t="s">
        <v>48</v>
      </c>
      <c r="D182" s="60" t="s">
        <v>50</v>
      </c>
      <c r="E182" s="61"/>
      <c r="F182" s="61">
        <v>0.8</v>
      </c>
      <c r="G182" s="62">
        <f t="shared" si="8"/>
        <v>10838864.669999931</v>
      </c>
      <c r="H182" s="63" t="s">
        <v>50</v>
      </c>
      <c r="I182" s="68">
        <v>7</v>
      </c>
      <c r="J182" s="58">
        <f t="shared" si="7"/>
        <v>43287</v>
      </c>
      <c r="K182" s="65">
        <v>1</v>
      </c>
      <c r="L182" s="65">
        <v>34101</v>
      </c>
      <c r="M182" s="61">
        <v>0.8</v>
      </c>
    </row>
    <row r="183" spans="1:13" s="65" customFormat="1" x14ac:dyDescent="0.2">
      <c r="A183" s="58">
        <v>43287</v>
      </c>
      <c r="B183" s="67" t="s">
        <v>416</v>
      </c>
      <c r="C183" s="60" t="s">
        <v>364</v>
      </c>
      <c r="D183" s="60" t="s">
        <v>367</v>
      </c>
      <c r="E183" s="61"/>
      <c r="F183" s="61">
        <v>2599.1999999999998</v>
      </c>
      <c r="G183" s="62">
        <f t="shared" si="8"/>
        <v>10836265.469999932</v>
      </c>
      <c r="H183" s="63" t="s">
        <v>47</v>
      </c>
      <c r="I183" s="68">
        <v>7</v>
      </c>
      <c r="J183" s="58">
        <f t="shared" si="7"/>
        <v>43287</v>
      </c>
      <c r="K183" s="65">
        <v>1</v>
      </c>
      <c r="L183" s="65">
        <v>37104</v>
      </c>
      <c r="M183" s="61">
        <v>2599.1999999999998</v>
      </c>
    </row>
    <row r="184" spans="1:13" s="65" customFormat="1" x14ac:dyDescent="0.2">
      <c r="A184" s="58">
        <v>43287</v>
      </c>
      <c r="B184" s="67"/>
      <c r="C184" s="60" t="s">
        <v>48</v>
      </c>
      <c r="D184" s="60" t="s">
        <v>49</v>
      </c>
      <c r="E184" s="61"/>
      <c r="F184" s="61">
        <v>5</v>
      </c>
      <c r="G184" s="62">
        <f t="shared" si="8"/>
        <v>10836260.469999932</v>
      </c>
      <c r="H184" s="63" t="s">
        <v>49</v>
      </c>
      <c r="I184" s="68">
        <v>7</v>
      </c>
      <c r="J184" s="58">
        <f t="shared" si="7"/>
        <v>43287</v>
      </c>
      <c r="K184" s="65">
        <v>1</v>
      </c>
      <c r="L184" s="65">
        <v>34101</v>
      </c>
      <c r="M184" s="61">
        <v>5</v>
      </c>
    </row>
    <row r="185" spans="1:13" s="65" customFormat="1" x14ac:dyDescent="0.2">
      <c r="A185" s="58">
        <v>43287</v>
      </c>
      <c r="B185" s="60"/>
      <c r="C185" s="60" t="s">
        <v>48</v>
      </c>
      <c r="D185" s="60" t="s">
        <v>50</v>
      </c>
      <c r="E185" s="61"/>
      <c r="F185" s="61">
        <v>0.8</v>
      </c>
      <c r="G185" s="62">
        <f t="shared" si="8"/>
        <v>10836259.669999931</v>
      </c>
      <c r="H185" s="63" t="s">
        <v>50</v>
      </c>
      <c r="I185" s="68">
        <v>7</v>
      </c>
      <c r="J185" s="58">
        <f t="shared" si="7"/>
        <v>43287</v>
      </c>
      <c r="K185" s="65">
        <v>1</v>
      </c>
      <c r="L185" s="65">
        <v>34101</v>
      </c>
      <c r="M185" s="61">
        <v>0.8</v>
      </c>
    </row>
    <row r="186" spans="1:13" s="65" customFormat="1" x14ac:dyDescent="0.2">
      <c r="A186" s="58">
        <v>43287</v>
      </c>
      <c r="B186" s="67" t="s">
        <v>417</v>
      </c>
      <c r="C186" s="60" t="s">
        <v>364</v>
      </c>
      <c r="D186" s="60" t="s">
        <v>367</v>
      </c>
      <c r="E186" s="61"/>
      <c r="F186" s="61">
        <v>2599.1999999999998</v>
      </c>
      <c r="G186" s="62">
        <f t="shared" si="8"/>
        <v>10833660.469999932</v>
      </c>
      <c r="H186" s="63" t="s">
        <v>47</v>
      </c>
      <c r="I186" s="68">
        <v>7</v>
      </c>
      <c r="J186" s="58">
        <f t="shared" si="7"/>
        <v>43287</v>
      </c>
      <c r="K186" s="65">
        <v>1</v>
      </c>
      <c r="L186" s="65">
        <v>37104</v>
      </c>
      <c r="M186" s="61">
        <v>2599.1999999999998</v>
      </c>
    </row>
    <row r="187" spans="1:13" s="65" customFormat="1" x14ac:dyDescent="0.2">
      <c r="A187" s="58">
        <v>43287</v>
      </c>
      <c r="B187" s="67"/>
      <c r="C187" s="60" t="s">
        <v>48</v>
      </c>
      <c r="D187" s="60" t="s">
        <v>49</v>
      </c>
      <c r="E187" s="61"/>
      <c r="F187" s="61">
        <v>5</v>
      </c>
      <c r="G187" s="62">
        <f t="shared" si="8"/>
        <v>10833655.469999932</v>
      </c>
      <c r="H187" s="63" t="s">
        <v>49</v>
      </c>
      <c r="I187" s="68">
        <v>7</v>
      </c>
      <c r="J187" s="58">
        <f t="shared" si="7"/>
        <v>43287</v>
      </c>
      <c r="K187" s="65">
        <v>1</v>
      </c>
      <c r="L187" s="65">
        <v>34101</v>
      </c>
      <c r="M187" s="61">
        <v>5</v>
      </c>
    </row>
    <row r="188" spans="1:13" s="65" customFormat="1" x14ac:dyDescent="0.2">
      <c r="A188" s="58">
        <v>43287</v>
      </c>
      <c r="B188" s="67"/>
      <c r="C188" s="60" t="s">
        <v>48</v>
      </c>
      <c r="D188" s="60" t="s">
        <v>50</v>
      </c>
      <c r="E188" s="61"/>
      <c r="F188" s="61">
        <v>0.8</v>
      </c>
      <c r="G188" s="62">
        <f t="shared" si="8"/>
        <v>10833654.669999931</v>
      </c>
      <c r="H188" s="63" t="s">
        <v>50</v>
      </c>
      <c r="I188" s="68">
        <v>7</v>
      </c>
      <c r="J188" s="58">
        <f t="shared" si="7"/>
        <v>43287</v>
      </c>
      <c r="K188" s="65">
        <v>1</v>
      </c>
      <c r="L188" s="65">
        <v>34101</v>
      </c>
      <c r="M188" s="61">
        <v>0.8</v>
      </c>
    </row>
    <row r="189" spans="1:13" s="65" customFormat="1" x14ac:dyDescent="0.2">
      <c r="A189" s="58">
        <v>43287</v>
      </c>
      <c r="B189" s="67" t="s">
        <v>418</v>
      </c>
      <c r="C189" s="60" t="s">
        <v>364</v>
      </c>
      <c r="D189" s="60" t="s">
        <v>367</v>
      </c>
      <c r="E189" s="61"/>
      <c r="F189" s="61">
        <v>2599.1999999999998</v>
      </c>
      <c r="G189" s="62">
        <f t="shared" si="8"/>
        <v>10831055.469999932</v>
      </c>
      <c r="H189" s="63" t="s">
        <v>47</v>
      </c>
      <c r="I189" s="68">
        <v>7</v>
      </c>
      <c r="J189" s="58">
        <f t="shared" si="7"/>
        <v>43287</v>
      </c>
      <c r="K189" s="65">
        <v>1</v>
      </c>
      <c r="L189" s="65">
        <v>37104</v>
      </c>
      <c r="M189" s="61">
        <v>2599.1999999999998</v>
      </c>
    </row>
    <row r="190" spans="1:13" s="65" customFormat="1" x14ac:dyDescent="0.2">
      <c r="A190" s="58">
        <v>43287</v>
      </c>
      <c r="B190" s="67"/>
      <c r="C190" s="60" t="s">
        <v>48</v>
      </c>
      <c r="D190" s="60" t="s">
        <v>49</v>
      </c>
      <c r="E190" s="61"/>
      <c r="F190" s="61">
        <v>5</v>
      </c>
      <c r="G190" s="62">
        <f t="shared" si="8"/>
        <v>10831050.469999932</v>
      </c>
      <c r="H190" s="63" t="s">
        <v>49</v>
      </c>
      <c r="I190" s="68">
        <v>7</v>
      </c>
      <c r="J190" s="58">
        <f t="shared" si="7"/>
        <v>43287</v>
      </c>
      <c r="K190" s="65">
        <v>1</v>
      </c>
      <c r="L190" s="65">
        <v>34101</v>
      </c>
      <c r="M190" s="61">
        <v>5</v>
      </c>
    </row>
    <row r="191" spans="1:13" s="65" customFormat="1" x14ac:dyDescent="0.2">
      <c r="A191" s="58">
        <v>43287</v>
      </c>
      <c r="B191" s="67"/>
      <c r="C191" s="60" t="s">
        <v>48</v>
      </c>
      <c r="D191" s="60" t="s">
        <v>50</v>
      </c>
      <c r="E191" s="61"/>
      <c r="F191" s="61">
        <v>0.8</v>
      </c>
      <c r="G191" s="62">
        <f t="shared" si="8"/>
        <v>10831049.669999931</v>
      </c>
      <c r="H191" s="63" t="s">
        <v>50</v>
      </c>
      <c r="I191" s="68">
        <v>7</v>
      </c>
      <c r="J191" s="58">
        <f t="shared" si="7"/>
        <v>43287</v>
      </c>
      <c r="K191" s="65">
        <v>1</v>
      </c>
      <c r="L191" s="65">
        <v>34101</v>
      </c>
      <c r="M191" s="61">
        <v>0.8</v>
      </c>
    </row>
    <row r="192" spans="1:13" s="65" customFormat="1" x14ac:dyDescent="0.2">
      <c r="A192" s="58">
        <v>43287</v>
      </c>
      <c r="B192" s="67" t="s">
        <v>419</v>
      </c>
      <c r="C192" s="60" t="s">
        <v>364</v>
      </c>
      <c r="D192" s="60" t="s">
        <v>367</v>
      </c>
      <c r="E192" s="61"/>
      <c r="F192" s="61">
        <v>2599.1999999999998</v>
      </c>
      <c r="G192" s="62">
        <f t="shared" si="8"/>
        <v>10828450.469999932</v>
      </c>
      <c r="H192" s="63" t="s">
        <v>47</v>
      </c>
      <c r="I192" s="68">
        <v>7</v>
      </c>
      <c r="J192" s="58">
        <f t="shared" si="7"/>
        <v>43287</v>
      </c>
      <c r="K192" s="65">
        <v>1</v>
      </c>
      <c r="L192" s="65">
        <v>37104</v>
      </c>
      <c r="M192" s="61">
        <v>2599.1999999999998</v>
      </c>
    </row>
    <row r="193" spans="1:13" s="65" customFormat="1" x14ac:dyDescent="0.2">
      <c r="A193" s="58">
        <v>43287</v>
      </c>
      <c r="B193" s="67"/>
      <c r="C193" s="60" t="s">
        <v>48</v>
      </c>
      <c r="D193" s="60" t="s">
        <v>49</v>
      </c>
      <c r="E193" s="61"/>
      <c r="F193" s="61">
        <v>5</v>
      </c>
      <c r="G193" s="62">
        <f t="shared" si="8"/>
        <v>10828445.469999932</v>
      </c>
      <c r="H193" s="63" t="s">
        <v>49</v>
      </c>
      <c r="I193" s="68">
        <v>7</v>
      </c>
      <c r="J193" s="58">
        <f t="shared" si="7"/>
        <v>43287</v>
      </c>
      <c r="K193" s="65">
        <v>1</v>
      </c>
      <c r="L193" s="65">
        <v>34101</v>
      </c>
      <c r="M193" s="61">
        <v>5</v>
      </c>
    </row>
    <row r="194" spans="1:13" s="65" customFormat="1" x14ac:dyDescent="0.2">
      <c r="A194" s="58">
        <v>43287</v>
      </c>
      <c r="B194" s="67"/>
      <c r="C194" s="60" t="s">
        <v>48</v>
      </c>
      <c r="D194" s="60" t="s">
        <v>50</v>
      </c>
      <c r="E194" s="61"/>
      <c r="F194" s="61">
        <v>0.8</v>
      </c>
      <c r="G194" s="62">
        <f t="shared" si="8"/>
        <v>10828444.669999931</v>
      </c>
      <c r="H194" s="63" t="s">
        <v>50</v>
      </c>
      <c r="I194" s="68">
        <v>7</v>
      </c>
      <c r="J194" s="58">
        <f t="shared" si="7"/>
        <v>43287</v>
      </c>
      <c r="K194" s="65">
        <v>1</v>
      </c>
      <c r="L194" s="65">
        <v>34101</v>
      </c>
      <c r="M194" s="61">
        <v>0.8</v>
      </c>
    </row>
    <row r="195" spans="1:13" s="65" customFormat="1" x14ac:dyDescent="0.2">
      <c r="A195" s="58">
        <v>43287</v>
      </c>
      <c r="B195" s="67" t="s">
        <v>420</v>
      </c>
      <c r="C195" s="60" t="s">
        <v>364</v>
      </c>
      <c r="D195" s="60" t="s">
        <v>367</v>
      </c>
      <c r="E195" s="61"/>
      <c r="F195" s="61">
        <v>4739.9399999999996</v>
      </c>
      <c r="G195" s="62">
        <f t="shared" si="8"/>
        <v>10823704.729999932</v>
      </c>
      <c r="H195" s="63" t="s">
        <v>47</v>
      </c>
      <c r="I195" s="68">
        <v>7</v>
      </c>
      <c r="J195" s="58">
        <f t="shared" si="7"/>
        <v>43287</v>
      </c>
      <c r="K195" s="65">
        <v>1</v>
      </c>
      <c r="L195" s="65">
        <v>37104</v>
      </c>
      <c r="M195" s="61">
        <v>4739.9399999999996</v>
      </c>
    </row>
    <row r="196" spans="1:13" s="65" customFormat="1" x14ac:dyDescent="0.2">
      <c r="A196" s="58">
        <v>43287</v>
      </c>
      <c r="B196" s="67"/>
      <c r="C196" s="60" t="s">
        <v>48</v>
      </c>
      <c r="D196" s="60" t="s">
        <v>49</v>
      </c>
      <c r="E196" s="61"/>
      <c r="F196" s="61">
        <v>5</v>
      </c>
      <c r="G196" s="62">
        <f t="shared" si="8"/>
        <v>10823699.729999932</v>
      </c>
      <c r="H196" s="63" t="s">
        <v>49</v>
      </c>
      <c r="I196" s="68">
        <v>7</v>
      </c>
      <c r="J196" s="58">
        <f t="shared" si="7"/>
        <v>43287</v>
      </c>
      <c r="K196" s="65">
        <v>1</v>
      </c>
      <c r="L196" s="65">
        <v>34101</v>
      </c>
      <c r="M196" s="61">
        <v>5</v>
      </c>
    </row>
    <row r="197" spans="1:13" s="65" customFormat="1" x14ac:dyDescent="0.2">
      <c r="A197" s="58">
        <v>43287</v>
      </c>
      <c r="B197" s="67"/>
      <c r="C197" s="60" t="s">
        <v>48</v>
      </c>
      <c r="D197" s="60" t="s">
        <v>50</v>
      </c>
      <c r="E197" s="61"/>
      <c r="F197" s="61">
        <v>0.8</v>
      </c>
      <c r="G197" s="62">
        <f t="shared" si="8"/>
        <v>10823698.929999931</v>
      </c>
      <c r="H197" s="63" t="s">
        <v>50</v>
      </c>
      <c r="I197" s="68">
        <v>7</v>
      </c>
      <c r="J197" s="58">
        <f t="shared" si="7"/>
        <v>43287</v>
      </c>
      <c r="K197" s="65">
        <v>1</v>
      </c>
      <c r="L197" s="65">
        <v>34101</v>
      </c>
      <c r="M197" s="61">
        <v>0.8</v>
      </c>
    </row>
    <row r="198" spans="1:13" s="65" customFormat="1" x14ac:dyDescent="0.2">
      <c r="A198" s="58">
        <v>43287</v>
      </c>
      <c r="B198" s="67" t="s">
        <v>421</v>
      </c>
      <c r="C198" s="60" t="s">
        <v>364</v>
      </c>
      <c r="D198" s="60" t="s">
        <v>367</v>
      </c>
      <c r="E198" s="61"/>
      <c r="F198" s="61">
        <v>1669.19</v>
      </c>
      <c r="G198" s="62">
        <f t="shared" si="8"/>
        <v>10822029.739999931</v>
      </c>
      <c r="H198" s="63" t="s">
        <v>47</v>
      </c>
      <c r="I198" s="68">
        <v>7</v>
      </c>
      <c r="J198" s="58">
        <f t="shared" si="7"/>
        <v>43287</v>
      </c>
      <c r="K198" s="65">
        <v>4</v>
      </c>
      <c r="L198" s="65">
        <v>37104</v>
      </c>
      <c r="M198" s="61">
        <v>1669.19</v>
      </c>
    </row>
    <row r="199" spans="1:13" s="65" customFormat="1" x14ac:dyDescent="0.2">
      <c r="A199" s="58">
        <v>43287</v>
      </c>
      <c r="B199" s="67"/>
      <c r="C199" s="60" t="s">
        <v>48</v>
      </c>
      <c r="D199" s="60" t="s">
        <v>49</v>
      </c>
      <c r="E199" s="61"/>
      <c r="F199" s="61">
        <v>5</v>
      </c>
      <c r="G199" s="62">
        <f t="shared" si="8"/>
        <v>10822024.739999931</v>
      </c>
      <c r="H199" s="63" t="s">
        <v>49</v>
      </c>
      <c r="I199" s="68">
        <v>7</v>
      </c>
      <c r="J199" s="58">
        <f t="shared" si="7"/>
        <v>43287</v>
      </c>
      <c r="K199" s="65">
        <v>1</v>
      </c>
      <c r="L199" s="65">
        <v>34101</v>
      </c>
      <c r="M199" s="61">
        <v>5</v>
      </c>
    </row>
    <row r="200" spans="1:13" s="65" customFormat="1" x14ac:dyDescent="0.2">
      <c r="A200" s="58">
        <v>43287</v>
      </c>
      <c r="B200" s="67"/>
      <c r="C200" s="60" t="s">
        <v>48</v>
      </c>
      <c r="D200" s="60" t="s">
        <v>50</v>
      </c>
      <c r="E200" s="61"/>
      <c r="F200" s="61">
        <v>0.8</v>
      </c>
      <c r="G200" s="62">
        <f t="shared" si="8"/>
        <v>10822023.939999931</v>
      </c>
      <c r="H200" s="63" t="s">
        <v>50</v>
      </c>
      <c r="I200" s="68">
        <v>7</v>
      </c>
      <c r="J200" s="58">
        <f t="shared" si="7"/>
        <v>43287</v>
      </c>
      <c r="K200" s="65">
        <v>1</v>
      </c>
      <c r="L200" s="65">
        <v>34101</v>
      </c>
      <c r="M200" s="61">
        <v>0.8</v>
      </c>
    </row>
    <row r="201" spans="1:13" s="65" customFormat="1" x14ac:dyDescent="0.2">
      <c r="A201" s="58">
        <v>43287</v>
      </c>
      <c r="B201" s="67" t="s">
        <v>422</v>
      </c>
      <c r="C201" s="60" t="s">
        <v>364</v>
      </c>
      <c r="D201" s="60" t="s">
        <v>367</v>
      </c>
      <c r="E201" s="61"/>
      <c r="F201" s="61">
        <v>1669.19</v>
      </c>
      <c r="G201" s="62">
        <f t="shared" si="8"/>
        <v>10820354.749999931</v>
      </c>
      <c r="H201" s="63" t="s">
        <v>47</v>
      </c>
      <c r="I201" s="68">
        <v>7</v>
      </c>
      <c r="J201" s="58">
        <f t="shared" si="7"/>
        <v>43287</v>
      </c>
      <c r="K201" s="65">
        <v>4</v>
      </c>
      <c r="L201" s="65">
        <v>37104</v>
      </c>
      <c r="M201" s="61">
        <v>1669.19</v>
      </c>
    </row>
    <row r="202" spans="1:13" s="65" customFormat="1" x14ac:dyDescent="0.2">
      <c r="A202" s="58">
        <v>43287</v>
      </c>
      <c r="B202" s="67"/>
      <c r="C202" s="60" t="s">
        <v>48</v>
      </c>
      <c r="D202" s="60" t="s">
        <v>49</v>
      </c>
      <c r="E202" s="61"/>
      <c r="F202" s="61">
        <v>5</v>
      </c>
      <c r="G202" s="62">
        <f t="shared" si="8"/>
        <v>10820349.749999931</v>
      </c>
      <c r="H202" s="63" t="s">
        <v>49</v>
      </c>
      <c r="I202" s="68">
        <v>7</v>
      </c>
      <c r="J202" s="58">
        <f t="shared" si="7"/>
        <v>43287</v>
      </c>
      <c r="K202" s="65">
        <v>1</v>
      </c>
      <c r="L202" s="65">
        <v>34101</v>
      </c>
      <c r="M202" s="61">
        <v>5</v>
      </c>
    </row>
    <row r="203" spans="1:13" s="65" customFormat="1" x14ac:dyDescent="0.2">
      <c r="A203" s="58">
        <v>43287</v>
      </c>
      <c r="B203" s="67"/>
      <c r="C203" s="60" t="s">
        <v>48</v>
      </c>
      <c r="D203" s="60" t="s">
        <v>50</v>
      </c>
      <c r="E203" s="61"/>
      <c r="F203" s="61">
        <v>0.8</v>
      </c>
      <c r="G203" s="62">
        <f t="shared" si="8"/>
        <v>10820348.94999993</v>
      </c>
      <c r="H203" s="63" t="s">
        <v>50</v>
      </c>
      <c r="I203" s="68">
        <v>7</v>
      </c>
      <c r="J203" s="58">
        <f t="shared" si="7"/>
        <v>43287</v>
      </c>
      <c r="K203" s="65">
        <v>1</v>
      </c>
      <c r="L203" s="65">
        <v>34101</v>
      </c>
      <c r="M203" s="61">
        <v>0.8</v>
      </c>
    </row>
    <row r="204" spans="1:13" s="65" customFormat="1" x14ac:dyDescent="0.2">
      <c r="A204" s="58">
        <v>43287</v>
      </c>
      <c r="B204" s="67" t="s">
        <v>423</v>
      </c>
      <c r="C204" s="60" t="s">
        <v>364</v>
      </c>
      <c r="D204" s="60" t="s">
        <v>367</v>
      </c>
      <c r="E204" s="61"/>
      <c r="F204" s="61">
        <v>4585.9399999999996</v>
      </c>
      <c r="G204" s="62">
        <f t="shared" si="8"/>
        <v>10815763.009999931</v>
      </c>
      <c r="H204" s="63" t="s">
        <v>47</v>
      </c>
      <c r="I204" s="68">
        <v>7</v>
      </c>
      <c r="J204" s="58">
        <f t="shared" si="7"/>
        <v>43287</v>
      </c>
      <c r="K204" s="65">
        <v>4</v>
      </c>
      <c r="L204" s="65">
        <v>37104</v>
      </c>
      <c r="M204" s="61">
        <v>4585.9399999999996</v>
      </c>
    </row>
    <row r="205" spans="1:13" s="65" customFormat="1" x14ac:dyDescent="0.2">
      <c r="A205" s="58">
        <v>43287</v>
      </c>
      <c r="B205" s="67"/>
      <c r="C205" s="60" t="s">
        <v>48</v>
      </c>
      <c r="D205" s="60" t="s">
        <v>49</v>
      </c>
      <c r="E205" s="61"/>
      <c r="F205" s="61">
        <v>5</v>
      </c>
      <c r="G205" s="62">
        <f t="shared" si="8"/>
        <v>10815758.009999931</v>
      </c>
      <c r="H205" s="63" t="s">
        <v>49</v>
      </c>
      <c r="I205" s="68">
        <v>7</v>
      </c>
      <c r="J205" s="58">
        <f t="shared" si="7"/>
        <v>43287</v>
      </c>
      <c r="K205" s="65">
        <v>1</v>
      </c>
      <c r="L205" s="65">
        <v>34101</v>
      </c>
      <c r="M205" s="61">
        <v>5</v>
      </c>
    </row>
    <row r="206" spans="1:13" s="65" customFormat="1" x14ac:dyDescent="0.2">
      <c r="A206" s="58">
        <v>43287</v>
      </c>
      <c r="B206" s="67"/>
      <c r="C206" s="60" t="s">
        <v>48</v>
      </c>
      <c r="D206" s="60" t="s">
        <v>50</v>
      </c>
      <c r="E206" s="61"/>
      <c r="F206" s="61">
        <v>0.8</v>
      </c>
      <c r="G206" s="62">
        <f t="shared" si="8"/>
        <v>10815757.20999993</v>
      </c>
      <c r="H206" s="63" t="s">
        <v>50</v>
      </c>
      <c r="I206" s="68">
        <v>7</v>
      </c>
      <c r="J206" s="58">
        <f t="shared" si="7"/>
        <v>43287</v>
      </c>
      <c r="K206" s="65">
        <v>1</v>
      </c>
      <c r="L206" s="65">
        <v>34101</v>
      </c>
      <c r="M206" s="61">
        <v>0.8</v>
      </c>
    </row>
    <row r="207" spans="1:13" s="65" customFormat="1" x14ac:dyDescent="0.2">
      <c r="A207" s="58">
        <v>43287</v>
      </c>
      <c r="B207" s="67" t="s">
        <v>424</v>
      </c>
      <c r="C207" s="60" t="s">
        <v>364</v>
      </c>
      <c r="D207" s="60" t="s">
        <v>367</v>
      </c>
      <c r="E207" s="61"/>
      <c r="F207" s="61">
        <v>4585.9399999999996</v>
      </c>
      <c r="G207" s="62">
        <f t="shared" si="8"/>
        <v>10811171.269999931</v>
      </c>
      <c r="H207" s="63" t="s">
        <v>47</v>
      </c>
      <c r="I207" s="68">
        <v>7</v>
      </c>
      <c r="J207" s="58">
        <f t="shared" si="7"/>
        <v>43287</v>
      </c>
      <c r="K207" s="65">
        <v>4</v>
      </c>
      <c r="L207" s="65">
        <v>37104</v>
      </c>
      <c r="M207" s="61">
        <v>4585.9399999999996</v>
      </c>
    </row>
    <row r="208" spans="1:13" s="65" customFormat="1" x14ac:dyDescent="0.2">
      <c r="A208" s="58">
        <v>43287</v>
      </c>
      <c r="B208" s="67"/>
      <c r="C208" s="60" t="s">
        <v>48</v>
      </c>
      <c r="D208" s="60" t="s">
        <v>49</v>
      </c>
      <c r="E208" s="61"/>
      <c r="F208" s="61">
        <v>5</v>
      </c>
      <c r="G208" s="62">
        <f t="shared" si="8"/>
        <v>10811166.269999931</v>
      </c>
      <c r="H208" s="63" t="s">
        <v>49</v>
      </c>
      <c r="I208" s="68">
        <v>7</v>
      </c>
      <c r="J208" s="58">
        <f t="shared" si="7"/>
        <v>43287</v>
      </c>
      <c r="K208" s="65">
        <v>1</v>
      </c>
      <c r="L208" s="65">
        <v>34101</v>
      </c>
      <c r="M208" s="61">
        <v>5</v>
      </c>
    </row>
    <row r="209" spans="1:13" s="65" customFormat="1" x14ac:dyDescent="0.2">
      <c r="A209" s="58">
        <v>43287</v>
      </c>
      <c r="B209" s="67"/>
      <c r="C209" s="60" t="s">
        <v>48</v>
      </c>
      <c r="D209" s="60" t="s">
        <v>50</v>
      </c>
      <c r="E209" s="61"/>
      <c r="F209" s="61">
        <v>0.8</v>
      </c>
      <c r="G209" s="62">
        <f t="shared" si="8"/>
        <v>10811165.46999993</v>
      </c>
      <c r="H209" s="63" t="s">
        <v>50</v>
      </c>
      <c r="I209" s="68">
        <v>7</v>
      </c>
      <c r="J209" s="58">
        <f t="shared" si="7"/>
        <v>43287</v>
      </c>
      <c r="K209" s="65">
        <v>1</v>
      </c>
      <c r="L209" s="65">
        <v>34101</v>
      </c>
      <c r="M209" s="61">
        <v>0.8</v>
      </c>
    </row>
    <row r="210" spans="1:13" s="65" customFormat="1" x14ac:dyDescent="0.2">
      <c r="A210" s="58">
        <v>43287</v>
      </c>
      <c r="B210" s="67" t="s">
        <v>425</v>
      </c>
      <c r="C210" s="60" t="s">
        <v>364</v>
      </c>
      <c r="D210" s="60" t="s">
        <v>367</v>
      </c>
      <c r="E210" s="61"/>
      <c r="F210" s="61">
        <v>7879.76</v>
      </c>
      <c r="G210" s="62">
        <f t="shared" si="8"/>
        <v>10803285.70999993</v>
      </c>
      <c r="H210" s="63" t="s">
        <v>47</v>
      </c>
      <c r="I210" s="68">
        <v>7</v>
      </c>
      <c r="J210" s="58">
        <f t="shared" si="7"/>
        <v>43287</v>
      </c>
      <c r="K210" s="65">
        <v>1</v>
      </c>
      <c r="L210" s="65">
        <v>37104</v>
      </c>
      <c r="M210" s="61">
        <v>7879.76</v>
      </c>
    </row>
    <row r="211" spans="1:13" s="65" customFormat="1" x14ac:dyDescent="0.2">
      <c r="A211" s="58">
        <v>43287</v>
      </c>
      <c r="B211" s="67"/>
      <c r="C211" s="60" t="s">
        <v>48</v>
      </c>
      <c r="D211" s="60" t="s">
        <v>49</v>
      </c>
      <c r="E211" s="61"/>
      <c r="F211" s="61">
        <v>5</v>
      </c>
      <c r="G211" s="62">
        <f t="shared" si="8"/>
        <v>10803280.70999993</v>
      </c>
      <c r="H211" s="63" t="s">
        <v>49</v>
      </c>
      <c r="I211" s="68">
        <v>7</v>
      </c>
      <c r="J211" s="58">
        <f t="shared" si="7"/>
        <v>43287</v>
      </c>
      <c r="K211" s="65">
        <v>1</v>
      </c>
      <c r="L211" s="65">
        <v>34101</v>
      </c>
      <c r="M211" s="61">
        <v>5</v>
      </c>
    </row>
    <row r="212" spans="1:13" s="65" customFormat="1" x14ac:dyDescent="0.2">
      <c r="A212" s="58">
        <v>43287</v>
      </c>
      <c r="B212" s="67"/>
      <c r="C212" s="60" t="s">
        <v>48</v>
      </c>
      <c r="D212" s="60" t="s">
        <v>50</v>
      </c>
      <c r="E212" s="61"/>
      <c r="F212" s="61">
        <v>0.8</v>
      </c>
      <c r="G212" s="62">
        <f t="shared" si="8"/>
        <v>10803279.909999929</v>
      </c>
      <c r="H212" s="63" t="s">
        <v>50</v>
      </c>
      <c r="I212" s="68">
        <v>7</v>
      </c>
      <c r="J212" s="58">
        <f t="shared" si="7"/>
        <v>43287</v>
      </c>
      <c r="K212" s="65">
        <v>1</v>
      </c>
      <c r="L212" s="65">
        <v>34101</v>
      </c>
      <c r="M212" s="61">
        <v>0.8</v>
      </c>
    </row>
    <row r="213" spans="1:13" s="65" customFormat="1" x14ac:dyDescent="0.2">
      <c r="A213" s="58">
        <v>43287</v>
      </c>
      <c r="B213" s="67" t="s">
        <v>426</v>
      </c>
      <c r="C213" s="60" t="s">
        <v>364</v>
      </c>
      <c r="D213" s="60" t="s">
        <v>367</v>
      </c>
      <c r="E213" s="61"/>
      <c r="F213" s="61">
        <v>6434.4</v>
      </c>
      <c r="G213" s="62">
        <f t="shared" si="8"/>
        <v>10796845.509999929</v>
      </c>
      <c r="H213" s="63" t="s">
        <v>47</v>
      </c>
      <c r="I213" s="68">
        <v>7</v>
      </c>
      <c r="J213" s="58">
        <f t="shared" si="7"/>
        <v>43287</v>
      </c>
      <c r="K213" s="65">
        <v>1</v>
      </c>
      <c r="L213" s="65">
        <v>37104</v>
      </c>
      <c r="M213" s="61">
        <v>6434.4</v>
      </c>
    </row>
    <row r="214" spans="1:13" s="65" customFormat="1" x14ac:dyDescent="0.2">
      <c r="A214" s="58">
        <v>43287</v>
      </c>
      <c r="B214" s="67"/>
      <c r="C214" s="60" t="s">
        <v>48</v>
      </c>
      <c r="D214" s="60" t="s">
        <v>49</v>
      </c>
      <c r="E214" s="61"/>
      <c r="F214" s="61">
        <v>5</v>
      </c>
      <c r="G214" s="62">
        <f t="shared" si="8"/>
        <v>10796840.509999929</v>
      </c>
      <c r="H214" s="63" t="s">
        <v>49</v>
      </c>
      <c r="I214" s="68">
        <v>7</v>
      </c>
      <c r="J214" s="58">
        <f t="shared" si="7"/>
        <v>43287</v>
      </c>
      <c r="K214" s="65">
        <v>1</v>
      </c>
      <c r="L214" s="65">
        <v>34101</v>
      </c>
      <c r="M214" s="61">
        <v>5</v>
      </c>
    </row>
    <row r="215" spans="1:13" s="65" customFormat="1" x14ac:dyDescent="0.2">
      <c r="A215" s="58">
        <v>43287</v>
      </c>
      <c r="B215" s="67"/>
      <c r="C215" s="60" t="s">
        <v>48</v>
      </c>
      <c r="D215" s="60" t="s">
        <v>50</v>
      </c>
      <c r="E215" s="61"/>
      <c r="F215" s="61">
        <v>0.8</v>
      </c>
      <c r="G215" s="62">
        <f t="shared" si="8"/>
        <v>10796839.709999928</v>
      </c>
      <c r="H215" s="63" t="s">
        <v>50</v>
      </c>
      <c r="I215" s="68">
        <v>7</v>
      </c>
      <c r="J215" s="58">
        <f t="shared" si="7"/>
        <v>43287</v>
      </c>
      <c r="K215" s="65">
        <v>1</v>
      </c>
      <c r="L215" s="65">
        <v>34101</v>
      </c>
      <c r="M215" s="61">
        <v>0.8</v>
      </c>
    </row>
    <row r="216" spans="1:13" s="65" customFormat="1" x14ac:dyDescent="0.2">
      <c r="A216" s="58">
        <v>43287</v>
      </c>
      <c r="B216" s="67" t="s">
        <v>427</v>
      </c>
      <c r="C216" s="60" t="s">
        <v>364</v>
      </c>
      <c r="D216" s="60" t="s">
        <v>367</v>
      </c>
      <c r="E216" s="61"/>
      <c r="F216" s="61">
        <v>6434.4</v>
      </c>
      <c r="G216" s="62">
        <f t="shared" si="8"/>
        <v>10790405.309999928</v>
      </c>
      <c r="H216" s="63" t="s">
        <v>47</v>
      </c>
      <c r="I216" s="68">
        <v>7</v>
      </c>
      <c r="J216" s="58">
        <f t="shared" si="7"/>
        <v>43287</v>
      </c>
      <c r="K216" s="65">
        <v>1</v>
      </c>
      <c r="L216" s="65">
        <v>37104</v>
      </c>
      <c r="M216" s="61">
        <v>6434.4</v>
      </c>
    </row>
    <row r="217" spans="1:13" s="65" customFormat="1" x14ac:dyDescent="0.2">
      <c r="A217" s="58">
        <v>43287</v>
      </c>
      <c r="B217" s="67"/>
      <c r="C217" s="60" t="s">
        <v>48</v>
      </c>
      <c r="D217" s="60" t="s">
        <v>49</v>
      </c>
      <c r="E217" s="61"/>
      <c r="F217" s="61">
        <v>5</v>
      </c>
      <c r="G217" s="62">
        <f t="shared" si="8"/>
        <v>10790400.309999928</v>
      </c>
      <c r="H217" s="63" t="s">
        <v>49</v>
      </c>
      <c r="I217" s="68">
        <v>7</v>
      </c>
      <c r="J217" s="58">
        <f t="shared" si="7"/>
        <v>43287</v>
      </c>
      <c r="K217" s="65">
        <v>1</v>
      </c>
      <c r="L217" s="65">
        <v>34101</v>
      </c>
      <c r="M217" s="61">
        <v>5</v>
      </c>
    </row>
    <row r="218" spans="1:13" s="65" customFormat="1" x14ac:dyDescent="0.2">
      <c r="A218" s="58">
        <v>43287</v>
      </c>
      <c r="B218" s="67"/>
      <c r="C218" s="60" t="s">
        <v>48</v>
      </c>
      <c r="D218" s="60" t="s">
        <v>50</v>
      </c>
      <c r="E218" s="61"/>
      <c r="F218" s="61">
        <v>0.8</v>
      </c>
      <c r="G218" s="62">
        <f t="shared" si="8"/>
        <v>10790399.509999927</v>
      </c>
      <c r="H218" s="63" t="s">
        <v>50</v>
      </c>
      <c r="I218" s="68">
        <v>7</v>
      </c>
      <c r="J218" s="58">
        <f t="shared" si="7"/>
        <v>43287</v>
      </c>
      <c r="K218" s="65">
        <v>1</v>
      </c>
      <c r="L218" s="65">
        <v>34101</v>
      </c>
      <c r="M218" s="61">
        <v>0.8</v>
      </c>
    </row>
    <row r="219" spans="1:13" s="65" customFormat="1" x14ac:dyDescent="0.2">
      <c r="A219" s="58">
        <v>43287</v>
      </c>
      <c r="B219" s="67" t="s">
        <v>428</v>
      </c>
      <c r="C219" s="60" t="s">
        <v>364</v>
      </c>
      <c r="D219" s="60" t="s">
        <v>367</v>
      </c>
      <c r="E219" s="61"/>
      <c r="F219" s="61">
        <v>6434.4</v>
      </c>
      <c r="G219" s="62">
        <f t="shared" si="8"/>
        <v>10783965.109999927</v>
      </c>
      <c r="H219" s="63" t="s">
        <v>47</v>
      </c>
      <c r="I219" s="68">
        <v>7</v>
      </c>
      <c r="J219" s="58">
        <f t="shared" si="7"/>
        <v>43287</v>
      </c>
      <c r="K219" s="65">
        <v>1</v>
      </c>
      <c r="L219" s="65">
        <v>37104</v>
      </c>
      <c r="M219" s="61">
        <v>6434.4</v>
      </c>
    </row>
    <row r="220" spans="1:13" s="65" customFormat="1" x14ac:dyDescent="0.2">
      <c r="A220" s="58">
        <v>43287</v>
      </c>
      <c r="B220" s="67"/>
      <c r="C220" s="60" t="s">
        <v>48</v>
      </c>
      <c r="D220" s="60" t="s">
        <v>49</v>
      </c>
      <c r="E220" s="61"/>
      <c r="F220" s="61">
        <v>5</v>
      </c>
      <c r="G220" s="62">
        <f t="shared" si="8"/>
        <v>10783960.109999927</v>
      </c>
      <c r="H220" s="63" t="s">
        <v>49</v>
      </c>
      <c r="I220" s="68">
        <v>7</v>
      </c>
      <c r="J220" s="58">
        <f t="shared" si="7"/>
        <v>43287</v>
      </c>
      <c r="K220" s="65">
        <v>1</v>
      </c>
      <c r="L220" s="65">
        <v>34101</v>
      </c>
      <c r="M220" s="61">
        <v>5</v>
      </c>
    </row>
    <row r="221" spans="1:13" s="65" customFormat="1" x14ac:dyDescent="0.2">
      <c r="A221" s="58">
        <v>43287</v>
      </c>
      <c r="B221" s="67"/>
      <c r="C221" s="60" t="s">
        <v>48</v>
      </c>
      <c r="D221" s="60" t="s">
        <v>50</v>
      </c>
      <c r="E221" s="61"/>
      <c r="F221" s="61">
        <v>0.8</v>
      </c>
      <c r="G221" s="62">
        <f t="shared" si="8"/>
        <v>10783959.309999926</v>
      </c>
      <c r="H221" s="63" t="s">
        <v>50</v>
      </c>
      <c r="I221" s="68">
        <v>7</v>
      </c>
      <c r="J221" s="58">
        <f t="shared" si="7"/>
        <v>43287</v>
      </c>
      <c r="K221" s="65">
        <v>1</v>
      </c>
      <c r="L221" s="65">
        <v>34101</v>
      </c>
      <c r="M221" s="61">
        <v>0.8</v>
      </c>
    </row>
    <row r="222" spans="1:13" s="65" customFormat="1" x14ac:dyDescent="0.2">
      <c r="A222" s="58">
        <v>43287</v>
      </c>
      <c r="B222" s="67" t="s">
        <v>429</v>
      </c>
      <c r="C222" s="60" t="s">
        <v>364</v>
      </c>
      <c r="D222" s="60" t="s">
        <v>367</v>
      </c>
      <c r="E222" s="61"/>
      <c r="F222" s="61">
        <v>3360.52</v>
      </c>
      <c r="G222" s="62">
        <f t="shared" si="8"/>
        <v>10780598.789999926</v>
      </c>
      <c r="H222" s="63" t="s">
        <v>47</v>
      </c>
      <c r="I222" s="68">
        <v>7</v>
      </c>
      <c r="J222" s="58">
        <f t="shared" si="7"/>
        <v>43287</v>
      </c>
      <c r="K222" s="65">
        <v>2</v>
      </c>
      <c r="L222" s="65">
        <v>37104</v>
      </c>
      <c r="M222" s="61">
        <v>3360.52</v>
      </c>
    </row>
    <row r="223" spans="1:13" s="65" customFormat="1" x14ac:dyDescent="0.2">
      <c r="A223" s="58">
        <v>43287</v>
      </c>
      <c r="B223" s="67"/>
      <c r="C223" s="60" t="s">
        <v>48</v>
      </c>
      <c r="D223" s="60" t="s">
        <v>49</v>
      </c>
      <c r="E223" s="61"/>
      <c r="F223" s="61">
        <v>5</v>
      </c>
      <c r="G223" s="62">
        <f t="shared" si="8"/>
        <v>10780593.789999926</v>
      </c>
      <c r="H223" s="63" t="s">
        <v>49</v>
      </c>
      <c r="I223" s="68">
        <v>7</v>
      </c>
      <c r="J223" s="58">
        <f t="shared" si="7"/>
        <v>43287</v>
      </c>
      <c r="K223" s="65">
        <v>1</v>
      </c>
      <c r="L223" s="65">
        <v>34101</v>
      </c>
      <c r="M223" s="61">
        <v>5</v>
      </c>
    </row>
    <row r="224" spans="1:13" s="65" customFormat="1" x14ac:dyDescent="0.2">
      <c r="A224" s="58">
        <v>43287</v>
      </c>
      <c r="B224" s="67"/>
      <c r="C224" s="60" t="s">
        <v>48</v>
      </c>
      <c r="D224" s="60" t="s">
        <v>50</v>
      </c>
      <c r="E224" s="61"/>
      <c r="F224" s="61">
        <v>0.8</v>
      </c>
      <c r="G224" s="62">
        <f t="shared" si="8"/>
        <v>10780592.989999926</v>
      </c>
      <c r="H224" s="63" t="s">
        <v>50</v>
      </c>
      <c r="I224" s="68">
        <v>7</v>
      </c>
      <c r="J224" s="58">
        <f t="shared" si="7"/>
        <v>43287</v>
      </c>
      <c r="K224" s="65">
        <v>1</v>
      </c>
      <c r="L224" s="65">
        <v>34101</v>
      </c>
      <c r="M224" s="61">
        <v>0.8</v>
      </c>
    </row>
    <row r="225" spans="1:13" s="65" customFormat="1" x14ac:dyDescent="0.2">
      <c r="A225" s="58">
        <v>43287</v>
      </c>
      <c r="B225" s="67" t="s">
        <v>430</v>
      </c>
      <c r="C225" s="60" t="s">
        <v>364</v>
      </c>
      <c r="D225" s="60" t="s">
        <v>367</v>
      </c>
      <c r="E225" s="61"/>
      <c r="F225" s="61">
        <v>1549.16</v>
      </c>
      <c r="G225" s="62">
        <f t="shared" si="8"/>
        <v>10779043.829999926</v>
      </c>
      <c r="H225" s="63" t="s">
        <v>47</v>
      </c>
      <c r="I225" s="68">
        <v>7</v>
      </c>
      <c r="J225" s="58">
        <f t="shared" si="7"/>
        <v>43287</v>
      </c>
      <c r="K225" s="65">
        <v>2</v>
      </c>
      <c r="L225" s="65">
        <v>37104</v>
      </c>
      <c r="M225" s="61">
        <v>1549.16</v>
      </c>
    </row>
    <row r="226" spans="1:13" s="65" customFormat="1" x14ac:dyDescent="0.2">
      <c r="A226" s="58">
        <v>43287</v>
      </c>
      <c r="B226" s="67"/>
      <c r="C226" s="60" t="s">
        <v>48</v>
      </c>
      <c r="D226" s="60" t="s">
        <v>49</v>
      </c>
      <c r="E226" s="61"/>
      <c r="F226" s="61">
        <v>5</v>
      </c>
      <c r="G226" s="62">
        <f t="shared" si="8"/>
        <v>10779038.829999926</v>
      </c>
      <c r="H226" s="63" t="s">
        <v>49</v>
      </c>
      <c r="I226" s="68">
        <v>7</v>
      </c>
      <c r="J226" s="58">
        <f t="shared" ref="J226:J299" si="9">A226</f>
        <v>43287</v>
      </c>
      <c r="K226" s="65">
        <v>1</v>
      </c>
      <c r="L226" s="65">
        <v>34101</v>
      </c>
      <c r="M226" s="61">
        <v>5</v>
      </c>
    </row>
    <row r="227" spans="1:13" s="65" customFormat="1" x14ac:dyDescent="0.2">
      <c r="A227" s="58">
        <v>43287</v>
      </c>
      <c r="B227" s="67"/>
      <c r="C227" s="60" t="s">
        <v>48</v>
      </c>
      <c r="D227" s="60" t="s">
        <v>50</v>
      </c>
      <c r="E227" s="61"/>
      <c r="F227" s="61">
        <v>0.8</v>
      </c>
      <c r="G227" s="62">
        <f t="shared" si="8"/>
        <v>10779038.029999925</v>
      </c>
      <c r="H227" s="63" t="s">
        <v>50</v>
      </c>
      <c r="I227" s="68">
        <v>7</v>
      </c>
      <c r="J227" s="58">
        <f t="shared" si="9"/>
        <v>43287</v>
      </c>
      <c r="K227" s="65">
        <v>1</v>
      </c>
      <c r="L227" s="65">
        <v>34101</v>
      </c>
      <c r="M227" s="61">
        <v>0.8</v>
      </c>
    </row>
    <row r="228" spans="1:13" s="65" customFormat="1" x14ac:dyDescent="0.2">
      <c r="A228" s="58">
        <v>43260</v>
      </c>
      <c r="B228" s="67" t="s">
        <v>431</v>
      </c>
      <c r="C228" s="60" t="s">
        <v>432</v>
      </c>
      <c r="D228" s="60" t="s">
        <v>433</v>
      </c>
      <c r="E228" s="61"/>
      <c r="F228" s="61">
        <v>1859.55</v>
      </c>
      <c r="G228" s="62">
        <f t="shared" si="8"/>
        <v>10777178.479999924</v>
      </c>
      <c r="H228" s="63" t="s">
        <v>33</v>
      </c>
      <c r="I228" s="68">
        <v>7</v>
      </c>
      <c r="J228" s="58">
        <f t="shared" si="9"/>
        <v>43260</v>
      </c>
      <c r="K228" s="65">
        <v>2</v>
      </c>
      <c r="L228" s="65">
        <v>37501</v>
      </c>
      <c r="M228" s="66">
        <v>1859.55</v>
      </c>
    </row>
    <row r="229" spans="1:13" s="65" customFormat="1" x14ac:dyDescent="0.2">
      <c r="A229" s="58">
        <v>43260</v>
      </c>
      <c r="B229" s="67" t="s">
        <v>434</v>
      </c>
      <c r="C229" s="60" t="s">
        <v>435</v>
      </c>
      <c r="D229" s="60" t="s">
        <v>433</v>
      </c>
      <c r="E229" s="61"/>
      <c r="F229" s="61">
        <v>837.65</v>
      </c>
      <c r="G229" s="62">
        <f t="shared" si="8"/>
        <v>10776340.829999924</v>
      </c>
      <c r="H229" s="63" t="s">
        <v>33</v>
      </c>
      <c r="I229" s="68">
        <v>7</v>
      </c>
      <c r="J229" s="58">
        <f t="shared" si="9"/>
        <v>43260</v>
      </c>
      <c r="K229" s="65">
        <v>2</v>
      </c>
      <c r="L229" s="65">
        <v>37501</v>
      </c>
      <c r="M229" s="66">
        <v>837.65</v>
      </c>
    </row>
    <row r="230" spans="1:13" s="65" customFormat="1" x14ac:dyDescent="0.2">
      <c r="A230" s="58">
        <v>43260</v>
      </c>
      <c r="B230" s="67" t="s">
        <v>436</v>
      </c>
      <c r="C230" s="60" t="s">
        <v>437</v>
      </c>
      <c r="D230" s="60" t="s">
        <v>433</v>
      </c>
      <c r="E230" s="61"/>
      <c r="F230" s="61">
        <v>238.5</v>
      </c>
      <c r="G230" s="62">
        <f t="shared" si="8"/>
        <v>10776102.329999924</v>
      </c>
      <c r="H230" s="63" t="s">
        <v>33</v>
      </c>
      <c r="I230" s="68">
        <v>7</v>
      </c>
      <c r="J230" s="58">
        <f t="shared" si="9"/>
        <v>43260</v>
      </c>
      <c r="K230" s="65">
        <v>2</v>
      </c>
      <c r="L230" s="65">
        <v>37501</v>
      </c>
      <c r="M230" s="66">
        <v>172.5</v>
      </c>
    </row>
    <row r="231" spans="1:13" s="65" customFormat="1" x14ac:dyDescent="0.2">
      <c r="A231" s="58"/>
      <c r="B231" s="67"/>
      <c r="C231" s="60"/>
      <c r="D231" s="60"/>
      <c r="E231" s="61"/>
      <c r="F231" s="61"/>
      <c r="G231" s="62"/>
      <c r="H231" s="63"/>
      <c r="I231" s="68">
        <v>7</v>
      </c>
      <c r="J231" s="58"/>
      <c r="K231" s="65">
        <v>2</v>
      </c>
      <c r="L231" s="65">
        <v>37201</v>
      </c>
      <c r="M231" s="66">
        <v>66</v>
      </c>
    </row>
    <row r="232" spans="1:13" s="65" customFormat="1" x14ac:dyDescent="0.2">
      <c r="A232" s="58">
        <v>43260</v>
      </c>
      <c r="B232" s="67" t="s">
        <v>438</v>
      </c>
      <c r="C232" s="60" t="s">
        <v>435</v>
      </c>
      <c r="D232" s="60" t="s">
        <v>433</v>
      </c>
      <c r="E232" s="61"/>
      <c r="F232" s="61">
        <v>771.65</v>
      </c>
      <c r="G232" s="62">
        <f>+G230-F232</f>
        <v>10775330.679999923</v>
      </c>
      <c r="H232" s="63" t="s">
        <v>33</v>
      </c>
      <c r="I232" s="68">
        <v>7</v>
      </c>
      <c r="J232" s="58">
        <f t="shared" si="9"/>
        <v>43260</v>
      </c>
      <c r="K232" s="65">
        <v>2</v>
      </c>
      <c r="L232" s="65">
        <v>37501</v>
      </c>
      <c r="M232" s="66">
        <v>771.65</v>
      </c>
    </row>
    <row r="233" spans="1:13" s="65" customFormat="1" x14ac:dyDescent="0.2">
      <c r="A233" s="58">
        <v>43260</v>
      </c>
      <c r="B233" s="67" t="s">
        <v>439</v>
      </c>
      <c r="C233" s="60" t="s">
        <v>435</v>
      </c>
      <c r="D233" s="60" t="s">
        <v>433</v>
      </c>
      <c r="E233" s="61"/>
      <c r="F233" s="61">
        <v>771.65</v>
      </c>
      <c r="G233" s="62">
        <f t="shared" si="8"/>
        <v>10774559.029999923</v>
      </c>
      <c r="H233" s="63" t="s">
        <v>33</v>
      </c>
      <c r="I233" s="68">
        <v>7</v>
      </c>
      <c r="J233" s="58">
        <f t="shared" si="9"/>
        <v>43260</v>
      </c>
      <c r="K233" s="65">
        <v>2</v>
      </c>
      <c r="L233" s="65">
        <v>37501</v>
      </c>
      <c r="M233" s="66">
        <v>771.65</v>
      </c>
    </row>
    <row r="234" spans="1:13" s="65" customFormat="1" x14ac:dyDescent="0.2">
      <c r="A234" s="58">
        <v>43260</v>
      </c>
      <c r="B234" s="67" t="s">
        <v>440</v>
      </c>
      <c r="C234" s="60" t="s">
        <v>441</v>
      </c>
      <c r="D234" s="60" t="s">
        <v>433</v>
      </c>
      <c r="E234" s="61"/>
      <c r="F234" s="61">
        <v>373.75</v>
      </c>
      <c r="G234" s="62">
        <f t="shared" ref="G234:G293" si="10">+G233-F234</f>
        <v>10774185.279999923</v>
      </c>
      <c r="H234" s="63" t="s">
        <v>33</v>
      </c>
      <c r="I234" s="68">
        <v>7</v>
      </c>
      <c r="J234" s="58">
        <f t="shared" si="9"/>
        <v>43260</v>
      </c>
      <c r="K234" s="65">
        <v>2</v>
      </c>
      <c r="L234" s="65">
        <v>37501</v>
      </c>
      <c r="M234" s="66">
        <v>373.75</v>
      </c>
    </row>
    <row r="235" spans="1:13" s="65" customFormat="1" x14ac:dyDescent="0.2">
      <c r="A235" s="58">
        <v>43260</v>
      </c>
      <c r="B235" s="67" t="s">
        <v>442</v>
      </c>
      <c r="C235" s="60" t="s">
        <v>441</v>
      </c>
      <c r="D235" s="60" t="s">
        <v>433</v>
      </c>
      <c r="E235" s="61"/>
      <c r="F235" s="61">
        <v>391</v>
      </c>
      <c r="G235" s="62">
        <f t="shared" si="10"/>
        <v>10773794.279999923</v>
      </c>
      <c r="H235" s="63" t="s">
        <v>33</v>
      </c>
      <c r="I235" s="68">
        <v>7</v>
      </c>
      <c r="J235" s="58">
        <f t="shared" si="9"/>
        <v>43260</v>
      </c>
      <c r="K235" s="65">
        <v>2</v>
      </c>
      <c r="L235" s="65">
        <v>37501</v>
      </c>
      <c r="M235" s="66">
        <v>391</v>
      </c>
    </row>
    <row r="236" spans="1:13" s="65" customFormat="1" x14ac:dyDescent="0.2">
      <c r="A236" s="58">
        <v>43260</v>
      </c>
      <c r="B236" s="67" t="s">
        <v>443</v>
      </c>
      <c r="C236" s="60" t="s">
        <v>441</v>
      </c>
      <c r="D236" s="60" t="s">
        <v>433</v>
      </c>
      <c r="E236" s="61"/>
      <c r="F236" s="61">
        <v>391</v>
      </c>
      <c r="G236" s="62">
        <f t="shared" si="10"/>
        <v>10773403.279999923</v>
      </c>
      <c r="H236" s="63" t="s">
        <v>33</v>
      </c>
      <c r="I236" s="68">
        <v>7</v>
      </c>
      <c r="J236" s="58">
        <f t="shared" si="9"/>
        <v>43260</v>
      </c>
      <c r="K236" s="65">
        <v>2</v>
      </c>
      <c r="L236" s="65">
        <v>37501</v>
      </c>
      <c r="M236" s="66">
        <v>391</v>
      </c>
    </row>
    <row r="237" spans="1:13" s="65" customFormat="1" x14ac:dyDescent="0.2">
      <c r="A237" s="58">
        <v>43260</v>
      </c>
      <c r="B237" s="67" t="s">
        <v>444</v>
      </c>
      <c r="C237" s="60" t="s">
        <v>441</v>
      </c>
      <c r="D237" s="60" t="s">
        <v>433</v>
      </c>
      <c r="E237" s="61"/>
      <c r="F237" s="61">
        <v>517.5</v>
      </c>
      <c r="G237" s="62">
        <f t="shared" si="10"/>
        <v>10772885.779999923</v>
      </c>
      <c r="H237" s="63" t="s">
        <v>33</v>
      </c>
      <c r="I237" s="68">
        <v>7</v>
      </c>
      <c r="J237" s="58">
        <f t="shared" si="9"/>
        <v>43260</v>
      </c>
      <c r="K237" s="65">
        <v>2</v>
      </c>
      <c r="L237" s="65">
        <v>37501</v>
      </c>
      <c r="M237" s="66">
        <v>517.5</v>
      </c>
    </row>
    <row r="238" spans="1:13" s="65" customFormat="1" x14ac:dyDescent="0.2">
      <c r="A238" s="58">
        <v>43260</v>
      </c>
      <c r="B238" s="67" t="s">
        <v>445</v>
      </c>
      <c r="C238" s="60" t="s">
        <v>441</v>
      </c>
      <c r="D238" s="60" t="s">
        <v>433</v>
      </c>
      <c r="E238" s="61"/>
      <c r="F238" s="61">
        <v>396</v>
      </c>
      <c r="G238" s="62">
        <f t="shared" si="10"/>
        <v>10772489.779999923</v>
      </c>
      <c r="H238" s="63" t="s">
        <v>33</v>
      </c>
      <c r="I238" s="68">
        <v>7</v>
      </c>
      <c r="J238" s="58">
        <f t="shared" si="9"/>
        <v>43260</v>
      </c>
      <c r="K238" s="65">
        <v>2</v>
      </c>
      <c r="L238" s="65">
        <v>39202</v>
      </c>
      <c r="M238" s="66">
        <v>166</v>
      </c>
    </row>
    <row r="239" spans="1:13" s="65" customFormat="1" x14ac:dyDescent="0.2">
      <c r="A239" s="58"/>
      <c r="B239" s="67"/>
      <c r="C239" s="60"/>
      <c r="D239" s="60"/>
      <c r="E239" s="61"/>
      <c r="F239" s="61"/>
      <c r="G239" s="62"/>
      <c r="H239" s="63"/>
      <c r="I239" s="68">
        <v>7</v>
      </c>
      <c r="J239" s="58"/>
      <c r="K239" s="65">
        <v>2</v>
      </c>
      <c r="L239" s="65">
        <v>37501</v>
      </c>
      <c r="M239" s="66">
        <v>230</v>
      </c>
    </row>
    <row r="240" spans="1:13" s="65" customFormat="1" x14ac:dyDescent="0.2">
      <c r="A240" s="58">
        <v>43260</v>
      </c>
      <c r="B240" s="67" t="s">
        <v>446</v>
      </c>
      <c r="C240" s="60" t="s">
        <v>447</v>
      </c>
      <c r="D240" s="60" t="s">
        <v>433</v>
      </c>
      <c r="E240" s="61"/>
      <c r="F240" s="61">
        <v>1001.65</v>
      </c>
      <c r="G240" s="62">
        <f>+G238-F240</f>
        <v>10771488.129999923</v>
      </c>
      <c r="H240" s="63" t="s">
        <v>33</v>
      </c>
      <c r="I240" s="68">
        <v>7</v>
      </c>
      <c r="J240" s="58">
        <f t="shared" si="9"/>
        <v>43260</v>
      </c>
      <c r="K240" s="65">
        <v>2</v>
      </c>
      <c r="L240" s="65">
        <v>37501</v>
      </c>
      <c r="M240" s="66">
        <v>1001.65</v>
      </c>
    </row>
    <row r="241" spans="1:13" s="65" customFormat="1" x14ac:dyDescent="0.2">
      <c r="A241" s="58">
        <v>43260</v>
      </c>
      <c r="B241" s="67" t="s">
        <v>448</v>
      </c>
      <c r="C241" s="60" t="s">
        <v>447</v>
      </c>
      <c r="D241" s="60" t="s">
        <v>433</v>
      </c>
      <c r="E241" s="61"/>
      <c r="F241" s="61">
        <v>1773.3</v>
      </c>
      <c r="G241" s="62">
        <f>+G240-F241</f>
        <v>10769714.829999922</v>
      </c>
      <c r="H241" s="63" t="s">
        <v>33</v>
      </c>
      <c r="I241" s="68">
        <v>7</v>
      </c>
      <c r="J241" s="58">
        <f t="shared" si="9"/>
        <v>43260</v>
      </c>
      <c r="K241" s="65">
        <v>2</v>
      </c>
      <c r="L241" s="65">
        <v>37501</v>
      </c>
      <c r="M241" s="66">
        <v>1773.3</v>
      </c>
    </row>
    <row r="242" spans="1:13" s="65" customFormat="1" x14ac:dyDescent="0.2">
      <c r="A242" s="58">
        <v>43260</v>
      </c>
      <c r="B242" s="67" t="s">
        <v>449</v>
      </c>
      <c r="C242" s="60" t="s">
        <v>447</v>
      </c>
      <c r="D242" s="60" t="s">
        <v>433</v>
      </c>
      <c r="E242" s="61"/>
      <c r="F242" s="61">
        <v>1773.3</v>
      </c>
      <c r="G242" s="62">
        <f t="shared" si="10"/>
        <v>10767941.529999921</v>
      </c>
      <c r="H242" s="63" t="s">
        <v>33</v>
      </c>
      <c r="I242" s="68">
        <v>7</v>
      </c>
      <c r="J242" s="58">
        <f t="shared" si="9"/>
        <v>43260</v>
      </c>
      <c r="K242" s="65">
        <v>2</v>
      </c>
      <c r="L242" s="65">
        <v>37501</v>
      </c>
      <c r="M242" s="66">
        <v>1773.3</v>
      </c>
    </row>
    <row r="243" spans="1:13" s="65" customFormat="1" x14ac:dyDescent="0.2">
      <c r="A243" s="58">
        <v>43260</v>
      </c>
      <c r="B243" s="67" t="s">
        <v>450</v>
      </c>
      <c r="C243" s="60" t="s">
        <v>447</v>
      </c>
      <c r="D243" s="60" t="s">
        <v>433</v>
      </c>
      <c r="E243" s="61"/>
      <c r="F243" s="61">
        <v>1087.9000000000001</v>
      </c>
      <c r="G243" s="62">
        <f t="shared" si="10"/>
        <v>10766853.629999921</v>
      </c>
      <c r="H243" s="63" t="s">
        <v>33</v>
      </c>
      <c r="I243" s="68">
        <v>7</v>
      </c>
      <c r="J243" s="58">
        <f t="shared" si="9"/>
        <v>43260</v>
      </c>
      <c r="K243" s="65">
        <v>2</v>
      </c>
      <c r="L243" s="65">
        <v>37501</v>
      </c>
      <c r="M243" s="66">
        <v>1087.9000000000001</v>
      </c>
    </row>
    <row r="244" spans="1:13" s="65" customFormat="1" x14ac:dyDescent="0.2">
      <c r="A244" s="58">
        <v>43260</v>
      </c>
      <c r="B244" s="67" t="s">
        <v>451</v>
      </c>
      <c r="C244" s="60" t="s">
        <v>447</v>
      </c>
      <c r="D244" s="60" t="s">
        <v>433</v>
      </c>
      <c r="E244" s="61"/>
      <c r="F244" s="61">
        <v>1859.55</v>
      </c>
      <c r="G244" s="62">
        <f t="shared" si="10"/>
        <v>10764994.07999992</v>
      </c>
      <c r="H244" s="63" t="s">
        <v>33</v>
      </c>
      <c r="I244" s="68">
        <v>7</v>
      </c>
      <c r="J244" s="58">
        <f t="shared" si="9"/>
        <v>43260</v>
      </c>
      <c r="K244" s="65">
        <v>2</v>
      </c>
      <c r="L244" s="65">
        <v>37501</v>
      </c>
      <c r="M244" s="66">
        <v>1859.55</v>
      </c>
    </row>
    <row r="245" spans="1:13" s="65" customFormat="1" x14ac:dyDescent="0.2">
      <c r="A245" s="58">
        <v>43260</v>
      </c>
      <c r="B245" s="67" t="s">
        <v>452</v>
      </c>
      <c r="C245" s="60" t="s">
        <v>447</v>
      </c>
      <c r="D245" s="60" t="s">
        <v>433</v>
      </c>
      <c r="E245" s="61"/>
      <c r="F245" s="61">
        <v>1087.9000000000001</v>
      </c>
      <c r="G245" s="62">
        <f t="shared" si="10"/>
        <v>10763906.17999992</v>
      </c>
      <c r="H245" s="63" t="s">
        <v>33</v>
      </c>
      <c r="I245" s="68">
        <v>7</v>
      </c>
      <c r="J245" s="58">
        <f t="shared" si="9"/>
        <v>43260</v>
      </c>
      <c r="K245" s="65">
        <v>2</v>
      </c>
      <c r="L245" s="65">
        <v>37501</v>
      </c>
      <c r="M245" s="66">
        <v>1087.9000000000001</v>
      </c>
    </row>
    <row r="246" spans="1:13" s="65" customFormat="1" x14ac:dyDescent="0.2">
      <c r="A246" s="58">
        <v>43260</v>
      </c>
      <c r="B246" s="67" t="s">
        <v>453</v>
      </c>
      <c r="C246" s="60" t="s">
        <v>454</v>
      </c>
      <c r="D246" s="60" t="s">
        <v>433</v>
      </c>
      <c r="E246" s="61"/>
      <c r="F246" s="61">
        <v>230</v>
      </c>
      <c r="G246" s="62">
        <f t="shared" si="10"/>
        <v>10763676.17999992</v>
      </c>
      <c r="H246" s="63" t="s">
        <v>33</v>
      </c>
      <c r="I246" s="68">
        <v>7</v>
      </c>
      <c r="J246" s="58">
        <f t="shared" si="9"/>
        <v>43260</v>
      </c>
      <c r="K246" s="65">
        <v>2</v>
      </c>
      <c r="L246" s="65">
        <v>37501</v>
      </c>
      <c r="M246" s="66">
        <v>230</v>
      </c>
    </row>
    <row r="247" spans="1:13" s="65" customFormat="1" x14ac:dyDescent="0.2">
      <c r="A247" s="58">
        <v>43260</v>
      </c>
      <c r="B247" s="67" t="s">
        <v>455</v>
      </c>
      <c r="C247" s="60" t="s">
        <v>456</v>
      </c>
      <c r="D247" s="60" t="s">
        <v>433</v>
      </c>
      <c r="E247" s="61"/>
      <c r="F247" s="61">
        <v>230</v>
      </c>
      <c r="G247" s="62">
        <f t="shared" si="10"/>
        <v>10763446.17999992</v>
      </c>
      <c r="H247" s="63" t="s">
        <v>33</v>
      </c>
      <c r="I247" s="68">
        <v>7</v>
      </c>
      <c r="J247" s="58">
        <f t="shared" si="9"/>
        <v>43260</v>
      </c>
      <c r="K247" s="65">
        <v>2</v>
      </c>
      <c r="L247" s="65">
        <v>37501</v>
      </c>
      <c r="M247" s="66">
        <v>230</v>
      </c>
    </row>
    <row r="248" spans="1:13" s="65" customFormat="1" x14ac:dyDescent="0.2">
      <c r="A248" s="58">
        <v>43260</v>
      </c>
      <c r="B248" s="67" t="s">
        <v>457</v>
      </c>
      <c r="C248" s="60" t="s">
        <v>456</v>
      </c>
      <c r="D248" s="60" t="s">
        <v>433</v>
      </c>
      <c r="E248" s="61"/>
      <c r="F248" s="61">
        <v>230</v>
      </c>
      <c r="G248" s="62">
        <f t="shared" si="10"/>
        <v>10763216.17999992</v>
      </c>
      <c r="H248" s="63" t="s">
        <v>33</v>
      </c>
      <c r="I248" s="68">
        <v>7</v>
      </c>
      <c r="J248" s="58">
        <f t="shared" si="9"/>
        <v>43260</v>
      </c>
      <c r="K248" s="65">
        <v>2</v>
      </c>
      <c r="L248" s="65">
        <v>37501</v>
      </c>
      <c r="M248" s="66">
        <v>230</v>
      </c>
    </row>
    <row r="249" spans="1:13" s="65" customFormat="1" x14ac:dyDescent="0.2">
      <c r="A249" s="58">
        <v>43260</v>
      </c>
      <c r="B249" s="67" t="s">
        <v>458</v>
      </c>
      <c r="C249" s="60" t="s">
        <v>456</v>
      </c>
      <c r="D249" s="60" t="s">
        <v>433</v>
      </c>
      <c r="E249" s="61"/>
      <c r="F249" s="61">
        <v>143.75</v>
      </c>
      <c r="G249" s="62">
        <f t="shared" si="10"/>
        <v>10763072.42999992</v>
      </c>
      <c r="H249" s="63" t="s">
        <v>33</v>
      </c>
      <c r="I249" s="68">
        <v>7</v>
      </c>
      <c r="J249" s="58">
        <f t="shared" si="9"/>
        <v>43260</v>
      </c>
      <c r="K249" s="65">
        <v>2</v>
      </c>
      <c r="L249" s="65">
        <v>37501</v>
      </c>
      <c r="M249" s="66">
        <v>143.75</v>
      </c>
    </row>
    <row r="250" spans="1:13" s="65" customFormat="1" x14ac:dyDescent="0.2">
      <c r="A250" s="58">
        <v>43260</v>
      </c>
      <c r="B250" s="67" t="s">
        <v>459</v>
      </c>
      <c r="C250" s="60" t="s">
        <v>456</v>
      </c>
      <c r="D250" s="60" t="s">
        <v>433</v>
      </c>
      <c r="E250" s="61"/>
      <c r="F250" s="61">
        <v>230</v>
      </c>
      <c r="G250" s="62">
        <f t="shared" si="10"/>
        <v>10762842.42999992</v>
      </c>
      <c r="H250" s="63" t="s">
        <v>33</v>
      </c>
      <c r="I250" s="68">
        <v>7</v>
      </c>
      <c r="J250" s="58">
        <f t="shared" si="9"/>
        <v>43260</v>
      </c>
      <c r="K250" s="65">
        <v>2</v>
      </c>
      <c r="L250" s="65">
        <v>37501</v>
      </c>
      <c r="M250" s="66">
        <v>230</v>
      </c>
    </row>
    <row r="251" spans="1:13" s="65" customFormat="1" x14ac:dyDescent="0.2">
      <c r="A251" s="58">
        <v>43260</v>
      </c>
      <c r="B251" s="67" t="s">
        <v>460</v>
      </c>
      <c r="C251" s="60" t="s">
        <v>456</v>
      </c>
      <c r="D251" s="60" t="s">
        <v>433</v>
      </c>
      <c r="E251" s="61"/>
      <c r="F251" s="61">
        <v>230</v>
      </c>
      <c r="G251" s="62">
        <f t="shared" si="10"/>
        <v>10762612.42999992</v>
      </c>
      <c r="H251" s="63" t="s">
        <v>33</v>
      </c>
      <c r="I251" s="68">
        <v>7</v>
      </c>
      <c r="J251" s="58">
        <f t="shared" si="9"/>
        <v>43260</v>
      </c>
      <c r="K251" s="65">
        <v>2</v>
      </c>
      <c r="L251" s="65">
        <v>37501</v>
      </c>
      <c r="M251" s="66">
        <v>230</v>
      </c>
    </row>
    <row r="252" spans="1:13" s="65" customFormat="1" x14ac:dyDescent="0.2">
      <c r="A252" s="58">
        <v>43260</v>
      </c>
      <c r="B252" s="67" t="s">
        <v>461</v>
      </c>
      <c r="C252" s="60" t="s">
        <v>456</v>
      </c>
      <c r="D252" s="60" t="s">
        <v>433</v>
      </c>
      <c r="E252" s="61"/>
      <c r="F252" s="61">
        <v>230</v>
      </c>
      <c r="G252" s="62">
        <f t="shared" si="10"/>
        <v>10762382.42999992</v>
      </c>
      <c r="H252" s="63" t="s">
        <v>33</v>
      </c>
      <c r="I252" s="68">
        <v>7</v>
      </c>
      <c r="J252" s="58">
        <f t="shared" si="9"/>
        <v>43260</v>
      </c>
      <c r="K252" s="65">
        <v>2</v>
      </c>
      <c r="L252" s="65">
        <v>37501</v>
      </c>
      <c r="M252" s="66">
        <v>230</v>
      </c>
    </row>
    <row r="253" spans="1:13" s="65" customFormat="1" x14ac:dyDescent="0.2">
      <c r="A253" s="58">
        <v>43260</v>
      </c>
      <c r="B253" s="67" t="s">
        <v>462</v>
      </c>
      <c r="C253" s="60" t="s">
        <v>435</v>
      </c>
      <c r="D253" s="60" t="s">
        <v>433</v>
      </c>
      <c r="E253" s="61"/>
      <c r="F253" s="61">
        <v>771.65</v>
      </c>
      <c r="G253" s="62">
        <f t="shared" si="10"/>
        <v>10761610.779999919</v>
      </c>
      <c r="H253" s="63" t="s">
        <v>33</v>
      </c>
      <c r="I253" s="68">
        <v>7</v>
      </c>
      <c r="J253" s="58">
        <f t="shared" si="9"/>
        <v>43260</v>
      </c>
      <c r="K253" s="65">
        <v>2</v>
      </c>
      <c r="L253" s="65">
        <v>37501</v>
      </c>
      <c r="M253" s="66">
        <v>771.65</v>
      </c>
    </row>
    <row r="254" spans="1:13" s="65" customFormat="1" x14ac:dyDescent="0.2">
      <c r="A254" s="58">
        <v>43260</v>
      </c>
      <c r="B254" s="67" t="s">
        <v>463</v>
      </c>
      <c r="C254" s="60" t="s">
        <v>159</v>
      </c>
      <c r="D254" s="60" t="s">
        <v>433</v>
      </c>
      <c r="E254" s="61"/>
      <c r="F254" s="61">
        <v>920</v>
      </c>
      <c r="G254" s="62">
        <f t="shared" si="10"/>
        <v>10760690.779999919</v>
      </c>
      <c r="H254" s="63" t="s">
        <v>33</v>
      </c>
      <c r="I254" s="68">
        <v>7</v>
      </c>
      <c r="J254" s="58">
        <f t="shared" si="9"/>
        <v>43260</v>
      </c>
      <c r="K254" s="65">
        <v>4</v>
      </c>
      <c r="L254" s="65">
        <v>37501</v>
      </c>
      <c r="M254" s="66">
        <v>920</v>
      </c>
    </row>
    <row r="255" spans="1:13" s="65" customFormat="1" x14ac:dyDescent="0.2">
      <c r="A255" s="58">
        <v>43260</v>
      </c>
      <c r="B255" s="67" t="s">
        <v>464</v>
      </c>
      <c r="C255" s="60" t="s">
        <v>465</v>
      </c>
      <c r="D255" s="60" t="s">
        <v>433</v>
      </c>
      <c r="E255" s="61"/>
      <c r="F255" s="61">
        <v>230</v>
      </c>
      <c r="G255" s="62">
        <f t="shared" si="10"/>
        <v>10760460.779999919</v>
      </c>
      <c r="H255" s="63" t="s">
        <v>33</v>
      </c>
      <c r="I255" s="68">
        <v>7</v>
      </c>
      <c r="J255" s="58">
        <f t="shared" si="9"/>
        <v>43260</v>
      </c>
      <c r="K255" s="65">
        <v>4</v>
      </c>
      <c r="L255" s="65">
        <v>37501</v>
      </c>
      <c r="M255" s="66">
        <v>230</v>
      </c>
    </row>
    <row r="256" spans="1:13" s="65" customFormat="1" x14ac:dyDescent="0.2">
      <c r="A256" s="58">
        <v>43260</v>
      </c>
      <c r="B256" s="67" t="s">
        <v>466</v>
      </c>
      <c r="C256" s="60" t="s">
        <v>465</v>
      </c>
      <c r="D256" s="60" t="s">
        <v>433</v>
      </c>
      <c r="E256" s="61"/>
      <c r="F256" s="61">
        <v>782</v>
      </c>
      <c r="G256" s="62">
        <f t="shared" si="10"/>
        <v>10759678.779999919</v>
      </c>
      <c r="H256" s="63" t="s">
        <v>33</v>
      </c>
      <c r="I256" s="68">
        <v>7</v>
      </c>
      <c r="J256" s="58">
        <f t="shared" si="9"/>
        <v>43260</v>
      </c>
      <c r="K256" s="65">
        <v>4</v>
      </c>
      <c r="L256" s="65">
        <v>37501</v>
      </c>
      <c r="M256" s="66">
        <v>782</v>
      </c>
    </row>
    <row r="257" spans="1:13" s="65" customFormat="1" x14ac:dyDescent="0.2">
      <c r="A257" s="58">
        <v>43260</v>
      </c>
      <c r="B257" s="60" t="s">
        <v>467</v>
      </c>
      <c r="C257" s="60" t="s">
        <v>468</v>
      </c>
      <c r="D257" s="65" t="s">
        <v>433</v>
      </c>
      <c r="E257" s="61"/>
      <c r="F257" s="61">
        <v>915.4</v>
      </c>
      <c r="G257" s="62">
        <f t="shared" si="10"/>
        <v>10758763.379999919</v>
      </c>
      <c r="H257" s="63" t="s">
        <v>33</v>
      </c>
      <c r="I257" s="68">
        <v>7</v>
      </c>
      <c r="J257" s="58">
        <f t="shared" si="9"/>
        <v>43260</v>
      </c>
      <c r="K257" s="65">
        <v>4</v>
      </c>
      <c r="L257" s="65">
        <v>37501</v>
      </c>
      <c r="M257" s="66">
        <v>915.4</v>
      </c>
    </row>
    <row r="258" spans="1:13" s="65" customFormat="1" x14ac:dyDescent="0.2">
      <c r="A258" s="58">
        <v>43260</v>
      </c>
      <c r="B258" s="67" t="s">
        <v>469</v>
      </c>
      <c r="C258" s="60" t="s">
        <v>468</v>
      </c>
      <c r="D258" s="60" t="s">
        <v>433</v>
      </c>
      <c r="E258" s="61"/>
      <c r="F258" s="61">
        <v>138</v>
      </c>
      <c r="G258" s="62">
        <f t="shared" si="10"/>
        <v>10758625.379999919</v>
      </c>
      <c r="H258" s="63" t="s">
        <v>33</v>
      </c>
      <c r="I258" s="68">
        <v>7</v>
      </c>
      <c r="J258" s="58">
        <f t="shared" si="9"/>
        <v>43260</v>
      </c>
      <c r="K258" s="65">
        <v>4</v>
      </c>
      <c r="L258" s="65">
        <v>37501</v>
      </c>
      <c r="M258" s="66">
        <v>138</v>
      </c>
    </row>
    <row r="259" spans="1:13" s="65" customFormat="1" x14ac:dyDescent="0.2">
      <c r="A259" s="58">
        <v>43260</v>
      </c>
      <c r="B259" s="67" t="s">
        <v>470</v>
      </c>
      <c r="C259" s="60" t="s">
        <v>471</v>
      </c>
      <c r="D259" s="60" t="s">
        <v>433</v>
      </c>
      <c r="E259" s="61"/>
      <c r="F259" s="61">
        <v>771.65</v>
      </c>
      <c r="G259" s="62">
        <f t="shared" si="10"/>
        <v>10757853.729999918</v>
      </c>
      <c r="H259" s="63" t="s">
        <v>33</v>
      </c>
      <c r="I259" s="68">
        <v>7</v>
      </c>
      <c r="J259" s="58">
        <f t="shared" si="9"/>
        <v>43260</v>
      </c>
      <c r="K259" s="65">
        <v>2</v>
      </c>
      <c r="L259" s="65">
        <v>37501</v>
      </c>
      <c r="M259" s="66">
        <v>771.65</v>
      </c>
    </row>
    <row r="260" spans="1:13" s="65" customFormat="1" x14ac:dyDescent="0.2">
      <c r="A260" s="58">
        <v>43260</v>
      </c>
      <c r="B260" s="67" t="s">
        <v>472</v>
      </c>
      <c r="C260" s="60" t="s">
        <v>471</v>
      </c>
      <c r="D260" s="60" t="s">
        <v>433</v>
      </c>
      <c r="E260" s="61"/>
      <c r="F260" s="61">
        <v>586.5</v>
      </c>
      <c r="G260" s="62">
        <f t="shared" si="10"/>
        <v>10757267.229999918</v>
      </c>
      <c r="H260" s="63" t="s">
        <v>33</v>
      </c>
      <c r="I260" s="68">
        <v>7</v>
      </c>
      <c r="J260" s="58">
        <f t="shared" si="9"/>
        <v>43260</v>
      </c>
      <c r="K260" s="65">
        <v>2</v>
      </c>
      <c r="L260" s="65">
        <v>37501</v>
      </c>
      <c r="M260" s="66">
        <v>586.5</v>
      </c>
    </row>
    <row r="261" spans="1:13" s="65" customFormat="1" x14ac:dyDescent="0.2">
      <c r="A261" s="58">
        <v>43260</v>
      </c>
      <c r="B261" s="67" t="s">
        <v>473</v>
      </c>
      <c r="C261" s="60" t="s">
        <v>471</v>
      </c>
      <c r="D261" s="60" t="s">
        <v>433</v>
      </c>
      <c r="E261" s="61"/>
      <c r="F261" s="61">
        <v>391</v>
      </c>
      <c r="G261" s="62">
        <f t="shared" si="10"/>
        <v>10756876.229999918</v>
      </c>
      <c r="H261" s="63" t="s">
        <v>33</v>
      </c>
      <c r="I261" s="68">
        <v>7</v>
      </c>
      <c r="J261" s="58">
        <f t="shared" si="9"/>
        <v>43260</v>
      </c>
      <c r="K261" s="65">
        <v>2</v>
      </c>
      <c r="L261" s="65">
        <v>37501</v>
      </c>
      <c r="M261" s="66">
        <v>391</v>
      </c>
    </row>
    <row r="262" spans="1:13" s="65" customFormat="1" x14ac:dyDescent="0.2">
      <c r="A262" s="58">
        <v>43260</v>
      </c>
      <c r="B262" s="67" t="s">
        <v>474</v>
      </c>
      <c r="C262" s="60" t="s">
        <v>475</v>
      </c>
      <c r="D262" s="60" t="s">
        <v>433</v>
      </c>
      <c r="E262" s="61"/>
      <c r="F262" s="61">
        <v>586.5</v>
      </c>
      <c r="G262" s="62">
        <f t="shared" si="10"/>
        <v>10756289.729999918</v>
      </c>
      <c r="H262" s="63" t="s">
        <v>33</v>
      </c>
      <c r="I262" s="68">
        <v>7</v>
      </c>
      <c r="J262" s="58">
        <f t="shared" si="9"/>
        <v>43260</v>
      </c>
      <c r="K262" s="65">
        <v>2</v>
      </c>
      <c r="L262" s="65">
        <v>37501</v>
      </c>
      <c r="M262" s="66">
        <v>586.5</v>
      </c>
    </row>
    <row r="263" spans="1:13" s="65" customFormat="1" x14ac:dyDescent="0.2">
      <c r="A263" s="58">
        <v>43260</v>
      </c>
      <c r="B263" s="67" t="s">
        <v>476</v>
      </c>
      <c r="C263" s="60" t="s">
        <v>475</v>
      </c>
      <c r="D263" s="60" t="s">
        <v>433</v>
      </c>
      <c r="E263" s="61"/>
      <c r="F263" s="61">
        <v>586.5</v>
      </c>
      <c r="G263" s="62">
        <f t="shared" si="10"/>
        <v>10755703.229999918</v>
      </c>
      <c r="H263" s="63" t="s">
        <v>33</v>
      </c>
      <c r="I263" s="68">
        <v>7</v>
      </c>
      <c r="J263" s="58">
        <f t="shared" si="9"/>
        <v>43260</v>
      </c>
      <c r="K263" s="65">
        <v>2</v>
      </c>
      <c r="L263" s="65">
        <v>37501</v>
      </c>
      <c r="M263" s="66">
        <v>586.5</v>
      </c>
    </row>
    <row r="264" spans="1:13" s="65" customFormat="1" ht="13.5" customHeight="1" x14ac:dyDescent="0.2">
      <c r="A264" s="58">
        <v>43260</v>
      </c>
      <c r="B264" s="67" t="s">
        <v>477</v>
      </c>
      <c r="C264" s="60" t="s">
        <v>475</v>
      </c>
      <c r="D264" s="60" t="s">
        <v>433</v>
      </c>
      <c r="E264" s="61"/>
      <c r="F264" s="61">
        <v>391</v>
      </c>
      <c r="G264" s="62">
        <f t="shared" si="10"/>
        <v>10755312.229999918</v>
      </c>
      <c r="H264" s="63" t="s">
        <v>33</v>
      </c>
      <c r="I264" s="68">
        <v>7</v>
      </c>
      <c r="J264" s="58">
        <f t="shared" si="9"/>
        <v>43260</v>
      </c>
      <c r="K264" s="65">
        <v>2</v>
      </c>
      <c r="L264" s="65">
        <v>37501</v>
      </c>
      <c r="M264" s="61">
        <v>391</v>
      </c>
    </row>
    <row r="265" spans="1:13" s="65" customFormat="1" x14ac:dyDescent="0.2">
      <c r="A265" s="58">
        <v>43260</v>
      </c>
      <c r="B265" s="67" t="s">
        <v>478</v>
      </c>
      <c r="C265" s="60" t="s">
        <v>171</v>
      </c>
      <c r="D265" s="60" t="s">
        <v>433</v>
      </c>
      <c r="E265" s="61"/>
      <c r="F265" s="61">
        <v>1838.95</v>
      </c>
      <c r="G265" s="62">
        <f t="shared" si="10"/>
        <v>10753473.279999919</v>
      </c>
      <c r="H265" s="63" t="s">
        <v>33</v>
      </c>
      <c r="I265" s="68">
        <v>7</v>
      </c>
      <c r="J265" s="58">
        <f t="shared" si="9"/>
        <v>43260</v>
      </c>
      <c r="K265" s="65">
        <v>2</v>
      </c>
      <c r="L265" s="65">
        <v>37501</v>
      </c>
      <c r="M265" s="66">
        <v>1838.95</v>
      </c>
    </row>
    <row r="266" spans="1:13" s="65" customFormat="1" x14ac:dyDescent="0.2">
      <c r="A266" s="58">
        <v>43260</v>
      </c>
      <c r="B266" s="67" t="s">
        <v>479</v>
      </c>
      <c r="C266" s="60" t="s">
        <v>171</v>
      </c>
      <c r="D266" s="60" t="s">
        <v>433</v>
      </c>
      <c r="E266" s="61"/>
      <c r="F266" s="61">
        <v>391</v>
      </c>
      <c r="G266" s="62">
        <f t="shared" si="10"/>
        <v>10753082.279999919</v>
      </c>
      <c r="H266" s="63" t="s">
        <v>33</v>
      </c>
      <c r="I266" s="68">
        <v>7</v>
      </c>
      <c r="J266" s="58">
        <f t="shared" si="9"/>
        <v>43260</v>
      </c>
      <c r="K266" s="65">
        <v>2</v>
      </c>
      <c r="L266" s="65">
        <v>37501</v>
      </c>
      <c r="M266" s="66">
        <v>391</v>
      </c>
    </row>
    <row r="267" spans="1:13" s="65" customFormat="1" x14ac:dyDescent="0.2">
      <c r="A267" s="58">
        <v>43260</v>
      </c>
      <c r="B267" s="67" t="s">
        <v>480</v>
      </c>
      <c r="C267" s="60" t="s">
        <v>177</v>
      </c>
      <c r="D267" s="60" t="s">
        <v>433</v>
      </c>
      <c r="E267" s="61"/>
      <c r="F267" s="61">
        <v>771.65</v>
      </c>
      <c r="G267" s="62">
        <f t="shared" si="10"/>
        <v>10752310.629999919</v>
      </c>
      <c r="H267" s="63" t="s">
        <v>33</v>
      </c>
      <c r="I267" s="68">
        <v>7</v>
      </c>
      <c r="J267" s="58">
        <f t="shared" si="9"/>
        <v>43260</v>
      </c>
      <c r="K267" s="65">
        <v>4</v>
      </c>
      <c r="L267" s="65">
        <v>37501</v>
      </c>
      <c r="M267" s="66">
        <v>771.65</v>
      </c>
    </row>
    <row r="268" spans="1:13" s="65" customFormat="1" x14ac:dyDescent="0.2">
      <c r="A268" s="58">
        <v>43260</v>
      </c>
      <c r="B268" s="67" t="s">
        <v>481</v>
      </c>
      <c r="C268" s="60" t="s">
        <v>147</v>
      </c>
      <c r="D268" s="60" t="s">
        <v>433</v>
      </c>
      <c r="E268" s="61"/>
      <c r="F268" s="61">
        <v>771.65</v>
      </c>
      <c r="G268" s="62">
        <f t="shared" si="10"/>
        <v>10751538.979999918</v>
      </c>
      <c r="H268" s="63" t="s">
        <v>33</v>
      </c>
      <c r="I268" s="68">
        <v>7</v>
      </c>
      <c r="J268" s="58">
        <f t="shared" si="9"/>
        <v>43260</v>
      </c>
      <c r="K268" s="65">
        <v>4</v>
      </c>
      <c r="L268" s="65">
        <v>37501</v>
      </c>
      <c r="M268" s="66">
        <v>771.65</v>
      </c>
    </row>
    <row r="269" spans="1:13" s="65" customFormat="1" ht="15" x14ac:dyDescent="0.25">
      <c r="A269" s="58">
        <v>43260</v>
      </c>
      <c r="B269" s="67" t="s">
        <v>482</v>
      </c>
      <c r="C269" s="60" t="s">
        <v>169</v>
      </c>
      <c r="D269" s="60" t="s">
        <v>433</v>
      </c>
      <c r="E269" s="61"/>
      <c r="F269" s="61">
        <v>771.65</v>
      </c>
      <c r="G269" s="62">
        <f t="shared" si="10"/>
        <v>10750767.329999918</v>
      </c>
      <c r="H269" s="63" t="s">
        <v>33</v>
      </c>
      <c r="I269" s="68">
        <v>7</v>
      </c>
      <c r="J269" s="58">
        <f t="shared" si="9"/>
        <v>43260</v>
      </c>
      <c r="K269" s="65">
        <v>4</v>
      </c>
      <c r="L269" s="65">
        <v>37501</v>
      </c>
      <c r="M269" s="81">
        <v>771.65</v>
      </c>
    </row>
    <row r="270" spans="1:13" s="65" customFormat="1" x14ac:dyDescent="0.2">
      <c r="A270" s="58">
        <v>43260</v>
      </c>
      <c r="B270" s="67" t="s">
        <v>483</v>
      </c>
      <c r="C270" s="60" t="s">
        <v>484</v>
      </c>
      <c r="D270" s="60" t="s">
        <v>433</v>
      </c>
      <c r="E270" s="61"/>
      <c r="F270" s="61">
        <v>635.95000000000005</v>
      </c>
      <c r="G270" s="62">
        <f t="shared" si="10"/>
        <v>10750131.379999919</v>
      </c>
      <c r="H270" s="63" t="s">
        <v>33</v>
      </c>
      <c r="I270" s="68">
        <v>7</v>
      </c>
      <c r="J270" s="58">
        <f t="shared" si="9"/>
        <v>43260</v>
      </c>
      <c r="K270" s="65">
        <v>2</v>
      </c>
      <c r="L270" s="65">
        <v>37501</v>
      </c>
      <c r="M270" s="66">
        <v>635.95000000000005</v>
      </c>
    </row>
    <row r="271" spans="1:13" s="65" customFormat="1" ht="15" x14ac:dyDescent="0.25">
      <c r="A271" s="58">
        <v>43260</v>
      </c>
      <c r="B271" s="67" t="s">
        <v>485</v>
      </c>
      <c r="C271" s="60" t="s">
        <v>486</v>
      </c>
      <c r="D271" s="60" t="s">
        <v>433</v>
      </c>
      <c r="E271" s="61"/>
      <c r="F271" s="61">
        <v>635.95000000000005</v>
      </c>
      <c r="G271" s="62">
        <f t="shared" si="10"/>
        <v>10749495.42999992</v>
      </c>
      <c r="H271" s="63" t="s">
        <v>33</v>
      </c>
      <c r="I271" s="68">
        <v>7</v>
      </c>
      <c r="J271" s="58">
        <f t="shared" si="9"/>
        <v>43260</v>
      </c>
      <c r="K271" s="65">
        <v>2</v>
      </c>
      <c r="L271" s="65">
        <v>37501</v>
      </c>
      <c r="M271" s="81">
        <v>635.95000000000005</v>
      </c>
    </row>
    <row r="272" spans="1:13" s="65" customFormat="1" x14ac:dyDescent="0.2">
      <c r="A272" s="58">
        <v>43260</v>
      </c>
      <c r="B272" s="67" t="s">
        <v>487</v>
      </c>
      <c r="C272" s="60" t="s">
        <v>488</v>
      </c>
      <c r="D272" s="60" t="s">
        <v>433</v>
      </c>
      <c r="E272" s="61"/>
      <c r="F272" s="61">
        <v>1529</v>
      </c>
      <c r="G272" s="62">
        <f t="shared" si="10"/>
        <v>10747966.42999992</v>
      </c>
      <c r="H272" s="63" t="s">
        <v>33</v>
      </c>
      <c r="I272" s="68">
        <v>7</v>
      </c>
      <c r="J272" s="58">
        <f t="shared" si="9"/>
        <v>43260</v>
      </c>
      <c r="K272" s="65">
        <v>4</v>
      </c>
      <c r="L272" s="65">
        <v>37501</v>
      </c>
      <c r="M272" s="66">
        <v>1529</v>
      </c>
    </row>
    <row r="273" spans="1:13" s="65" customFormat="1" ht="15" x14ac:dyDescent="0.25">
      <c r="A273" s="58">
        <v>43260</v>
      </c>
      <c r="B273" s="67" t="s">
        <v>489</v>
      </c>
      <c r="C273" s="60" t="s">
        <v>490</v>
      </c>
      <c r="D273" s="60" t="s">
        <v>491</v>
      </c>
      <c r="E273" s="61"/>
      <c r="F273" s="61">
        <v>801.13</v>
      </c>
      <c r="G273" s="62">
        <f t="shared" si="10"/>
        <v>10747165.299999919</v>
      </c>
      <c r="H273" s="63" t="s">
        <v>47</v>
      </c>
      <c r="I273" s="68">
        <v>7</v>
      </c>
      <c r="J273" s="58">
        <f t="shared" si="9"/>
        <v>43260</v>
      </c>
      <c r="K273" s="65">
        <v>1</v>
      </c>
      <c r="L273" s="65">
        <v>29601</v>
      </c>
      <c r="M273" s="81">
        <v>801.13</v>
      </c>
    </row>
    <row r="274" spans="1:13" s="65" customFormat="1" x14ac:dyDescent="0.2">
      <c r="A274" s="58">
        <v>43260</v>
      </c>
      <c r="B274" s="67"/>
      <c r="C274" s="60" t="s">
        <v>48</v>
      </c>
      <c r="D274" s="60" t="s">
        <v>49</v>
      </c>
      <c r="E274" s="61"/>
      <c r="F274" s="61">
        <v>5</v>
      </c>
      <c r="G274" s="62">
        <f t="shared" si="10"/>
        <v>10747160.299999919</v>
      </c>
      <c r="H274" s="63" t="s">
        <v>49</v>
      </c>
      <c r="I274" s="68">
        <v>7</v>
      </c>
      <c r="J274" s="58">
        <f t="shared" si="9"/>
        <v>43260</v>
      </c>
      <c r="K274" s="65">
        <v>1</v>
      </c>
      <c r="L274" s="65">
        <v>34101</v>
      </c>
      <c r="M274" s="66">
        <v>5</v>
      </c>
    </row>
    <row r="275" spans="1:13" s="65" customFormat="1" ht="15" x14ac:dyDescent="0.25">
      <c r="A275" s="58">
        <v>43260</v>
      </c>
      <c r="B275" s="67"/>
      <c r="C275" s="60" t="s">
        <v>48</v>
      </c>
      <c r="D275" s="60" t="s">
        <v>50</v>
      </c>
      <c r="E275" s="61"/>
      <c r="F275" s="61">
        <v>0.8</v>
      </c>
      <c r="G275" s="62">
        <f t="shared" si="10"/>
        <v>10747159.499999918</v>
      </c>
      <c r="H275" s="63" t="s">
        <v>50</v>
      </c>
      <c r="I275" s="68">
        <v>7</v>
      </c>
      <c r="J275" s="58">
        <f t="shared" si="9"/>
        <v>43260</v>
      </c>
      <c r="K275" s="65">
        <v>1</v>
      </c>
      <c r="L275" s="65">
        <v>34101</v>
      </c>
      <c r="M275" s="81">
        <v>0.8</v>
      </c>
    </row>
    <row r="276" spans="1:13" s="65" customFormat="1" x14ac:dyDescent="0.2">
      <c r="A276" s="58">
        <v>43291</v>
      </c>
      <c r="B276" s="67" t="s">
        <v>492</v>
      </c>
      <c r="C276" s="60" t="s">
        <v>493</v>
      </c>
      <c r="D276" s="60" t="s">
        <v>494</v>
      </c>
      <c r="E276" s="61"/>
      <c r="F276" s="61">
        <v>10208</v>
      </c>
      <c r="G276" s="62">
        <f t="shared" si="10"/>
        <v>10736951.499999918</v>
      </c>
      <c r="H276" s="63" t="s">
        <v>47</v>
      </c>
      <c r="I276" s="68">
        <v>7</v>
      </c>
      <c r="J276" s="58">
        <f t="shared" si="9"/>
        <v>43291</v>
      </c>
      <c r="K276" s="65">
        <v>1</v>
      </c>
      <c r="L276" s="65">
        <v>31902</v>
      </c>
      <c r="M276" s="66">
        <v>10208</v>
      </c>
    </row>
    <row r="277" spans="1:13" s="65" customFormat="1" x14ac:dyDescent="0.2">
      <c r="A277" s="58">
        <v>43291</v>
      </c>
      <c r="B277" s="67"/>
      <c r="C277" s="60" t="s">
        <v>48</v>
      </c>
      <c r="D277" s="60" t="s">
        <v>49</v>
      </c>
      <c r="E277" s="61"/>
      <c r="F277" s="61">
        <v>5</v>
      </c>
      <c r="G277" s="62">
        <f t="shared" si="10"/>
        <v>10736946.499999918</v>
      </c>
      <c r="H277" s="63" t="s">
        <v>49</v>
      </c>
      <c r="I277" s="68">
        <v>7</v>
      </c>
      <c r="J277" s="58">
        <f t="shared" si="9"/>
        <v>43291</v>
      </c>
      <c r="K277" s="65">
        <v>1</v>
      </c>
      <c r="L277" s="65">
        <v>34101</v>
      </c>
      <c r="M277" s="66">
        <v>5</v>
      </c>
    </row>
    <row r="278" spans="1:13" s="65" customFormat="1" x14ac:dyDescent="0.2">
      <c r="A278" s="58">
        <v>43291</v>
      </c>
      <c r="B278" s="67"/>
      <c r="C278" s="60" t="s">
        <v>48</v>
      </c>
      <c r="D278" s="60" t="s">
        <v>50</v>
      </c>
      <c r="E278" s="61"/>
      <c r="F278" s="61">
        <v>0.8</v>
      </c>
      <c r="G278" s="62">
        <f t="shared" si="10"/>
        <v>10736945.699999917</v>
      </c>
      <c r="H278" s="63" t="s">
        <v>50</v>
      </c>
      <c r="I278" s="68">
        <v>7</v>
      </c>
      <c r="J278" s="58">
        <f t="shared" si="9"/>
        <v>43291</v>
      </c>
      <c r="K278" s="65">
        <v>1</v>
      </c>
      <c r="L278" s="65">
        <v>34101</v>
      </c>
      <c r="M278" s="66">
        <v>0.8</v>
      </c>
    </row>
    <row r="279" spans="1:13" s="65" customFormat="1" x14ac:dyDescent="0.2">
      <c r="A279" s="58">
        <v>43292</v>
      </c>
      <c r="B279" s="67" t="s">
        <v>495</v>
      </c>
      <c r="C279" s="60" t="s">
        <v>496</v>
      </c>
      <c r="D279" s="60" t="s">
        <v>497</v>
      </c>
      <c r="E279" s="61"/>
      <c r="F279" s="61">
        <v>11856.71</v>
      </c>
      <c r="G279" s="62">
        <f t="shared" si="10"/>
        <v>10725088.989999916</v>
      </c>
      <c r="H279" s="63" t="s">
        <v>47</v>
      </c>
      <c r="I279" s="68">
        <v>7</v>
      </c>
      <c r="J279" s="58">
        <f t="shared" si="9"/>
        <v>43292</v>
      </c>
      <c r="K279" s="65">
        <v>1</v>
      </c>
      <c r="L279" s="65">
        <v>21601</v>
      </c>
      <c r="M279" s="61">
        <v>11856.71</v>
      </c>
    </row>
    <row r="280" spans="1:13" s="65" customFormat="1" x14ac:dyDescent="0.2">
      <c r="A280" s="58">
        <v>43292</v>
      </c>
      <c r="B280" s="67"/>
      <c r="C280" s="60" t="s">
        <v>48</v>
      </c>
      <c r="D280" s="60" t="s">
        <v>49</v>
      </c>
      <c r="E280" s="61"/>
      <c r="F280" s="61">
        <v>5</v>
      </c>
      <c r="G280" s="62">
        <f t="shared" si="10"/>
        <v>10725083.989999916</v>
      </c>
      <c r="H280" s="63" t="s">
        <v>49</v>
      </c>
      <c r="I280" s="68">
        <v>7</v>
      </c>
      <c r="J280" s="58">
        <f t="shared" si="9"/>
        <v>43292</v>
      </c>
      <c r="K280" s="65">
        <v>1</v>
      </c>
      <c r="L280" s="65">
        <v>34101</v>
      </c>
      <c r="M280" s="66">
        <v>5</v>
      </c>
    </row>
    <row r="281" spans="1:13" s="65" customFormat="1" x14ac:dyDescent="0.2">
      <c r="A281" s="58">
        <v>43292</v>
      </c>
      <c r="B281" s="67"/>
      <c r="C281" s="60" t="s">
        <v>48</v>
      </c>
      <c r="D281" s="60" t="s">
        <v>50</v>
      </c>
      <c r="E281" s="61"/>
      <c r="F281" s="61">
        <v>0.8</v>
      </c>
      <c r="G281" s="62">
        <f t="shared" si="10"/>
        <v>10725083.189999916</v>
      </c>
      <c r="H281" s="63" t="s">
        <v>50</v>
      </c>
      <c r="I281" s="68">
        <v>7</v>
      </c>
      <c r="J281" s="58">
        <f t="shared" si="9"/>
        <v>43292</v>
      </c>
      <c r="K281" s="65">
        <v>1</v>
      </c>
      <c r="L281" s="65">
        <v>31401</v>
      </c>
      <c r="M281" s="66">
        <v>0.8</v>
      </c>
    </row>
    <row r="282" spans="1:13" s="65" customFormat="1" x14ac:dyDescent="0.2">
      <c r="A282" s="58">
        <v>43293</v>
      </c>
      <c r="B282" s="67"/>
      <c r="C282" s="60" t="s">
        <v>498</v>
      </c>
      <c r="D282" s="60" t="s">
        <v>82</v>
      </c>
      <c r="E282" s="61"/>
      <c r="F282" s="61">
        <v>18569</v>
      </c>
      <c r="G282" s="62">
        <f t="shared" si="10"/>
        <v>10706514.189999916</v>
      </c>
      <c r="H282" s="63" t="s">
        <v>44</v>
      </c>
      <c r="I282" s="68">
        <v>7</v>
      </c>
      <c r="J282" s="58">
        <f t="shared" si="9"/>
        <v>43293</v>
      </c>
      <c r="K282" s="65">
        <v>1</v>
      </c>
      <c r="L282" s="65">
        <v>31101</v>
      </c>
      <c r="M282" s="61">
        <v>18569</v>
      </c>
    </row>
    <row r="283" spans="1:13" s="65" customFormat="1" ht="15" x14ac:dyDescent="0.25">
      <c r="A283" s="58">
        <v>43293</v>
      </c>
      <c r="B283" s="67"/>
      <c r="C283" s="60" t="s">
        <v>498</v>
      </c>
      <c r="D283" s="60" t="s">
        <v>82</v>
      </c>
      <c r="E283" s="61"/>
      <c r="F283" s="61">
        <v>14194</v>
      </c>
      <c r="G283" s="62">
        <f t="shared" si="10"/>
        <v>10692320.189999916</v>
      </c>
      <c r="H283" s="63" t="s">
        <v>44</v>
      </c>
      <c r="I283" s="68">
        <v>7</v>
      </c>
      <c r="J283" s="58">
        <f t="shared" si="9"/>
        <v>43293</v>
      </c>
      <c r="K283" s="65">
        <v>1</v>
      </c>
      <c r="L283">
        <v>31101</v>
      </c>
      <c r="M283" s="61">
        <v>14194</v>
      </c>
    </row>
    <row r="284" spans="1:13" s="65" customFormat="1" x14ac:dyDescent="0.2">
      <c r="A284" s="58">
        <v>43293</v>
      </c>
      <c r="B284" s="60"/>
      <c r="C284" s="60" t="s">
        <v>498</v>
      </c>
      <c r="D284" s="60" t="s">
        <v>82</v>
      </c>
      <c r="E284" s="61"/>
      <c r="F284" s="61">
        <v>10204</v>
      </c>
      <c r="G284" s="62">
        <f t="shared" si="10"/>
        <v>10682116.189999916</v>
      </c>
      <c r="H284" s="63" t="s">
        <v>44</v>
      </c>
      <c r="I284" s="68">
        <v>7</v>
      </c>
      <c r="J284" s="58">
        <f t="shared" si="9"/>
        <v>43293</v>
      </c>
      <c r="K284" s="65">
        <v>1</v>
      </c>
      <c r="L284" s="65">
        <v>31101</v>
      </c>
      <c r="M284" s="61">
        <v>10204</v>
      </c>
    </row>
    <row r="285" spans="1:13" s="65" customFormat="1" x14ac:dyDescent="0.2">
      <c r="A285" s="58">
        <v>43293</v>
      </c>
      <c r="B285" s="67"/>
      <c r="C285" s="60" t="s">
        <v>498</v>
      </c>
      <c r="D285" s="60" t="s">
        <v>82</v>
      </c>
      <c r="E285" s="61"/>
      <c r="F285" s="61">
        <v>4063</v>
      </c>
      <c r="G285" s="62">
        <f t="shared" si="10"/>
        <v>10678053.189999916</v>
      </c>
      <c r="H285" s="63" t="s">
        <v>44</v>
      </c>
      <c r="I285" s="68">
        <v>7</v>
      </c>
      <c r="J285" s="58">
        <f t="shared" si="9"/>
        <v>43293</v>
      </c>
      <c r="K285" s="65">
        <v>1</v>
      </c>
      <c r="L285" s="65">
        <v>31101</v>
      </c>
      <c r="M285" s="61">
        <v>4063</v>
      </c>
    </row>
    <row r="286" spans="1:13" s="65" customFormat="1" x14ac:dyDescent="0.2">
      <c r="A286" s="58">
        <v>43293</v>
      </c>
      <c r="B286" s="67"/>
      <c r="C286" s="60" t="s">
        <v>498</v>
      </c>
      <c r="D286" s="60" t="s">
        <v>82</v>
      </c>
      <c r="E286" s="61"/>
      <c r="F286" s="61">
        <v>34219</v>
      </c>
      <c r="G286" s="62">
        <f t="shared" si="10"/>
        <v>10643834.189999916</v>
      </c>
      <c r="H286" s="63" t="s">
        <v>44</v>
      </c>
      <c r="I286" s="68">
        <v>7</v>
      </c>
      <c r="J286" s="58">
        <f t="shared" si="9"/>
        <v>43293</v>
      </c>
      <c r="K286" s="65">
        <v>1</v>
      </c>
      <c r="L286" s="65">
        <v>31101</v>
      </c>
      <c r="M286" s="61">
        <v>34219</v>
      </c>
    </row>
    <row r="287" spans="1:13" s="65" customFormat="1" x14ac:dyDescent="0.2">
      <c r="A287" s="58">
        <v>43293</v>
      </c>
      <c r="B287" s="67"/>
      <c r="C287" s="60" t="s">
        <v>498</v>
      </c>
      <c r="D287" s="60" t="s">
        <v>82</v>
      </c>
      <c r="E287" s="61"/>
      <c r="F287" s="61">
        <v>25744</v>
      </c>
      <c r="G287" s="62">
        <f t="shared" si="10"/>
        <v>10618090.189999916</v>
      </c>
      <c r="H287" s="63" t="s">
        <v>44</v>
      </c>
      <c r="I287" s="68">
        <v>7</v>
      </c>
      <c r="J287" s="58">
        <f t="shared" si="9"/>
        <v>43293</v>
      </c>
      <c r="K287" s="65">
        <v>1</v>
      </c>
      <c r="L287" s="65">
        <v>31101</v>
      </c>
      <c r="M287" s="61">
        <v>25744</v>
      </c>
    </row>
    <row r="288" spans="1:13" s="65" customFormat="1" x14ac:dyDescent="0.2">
      <c r="A288" s="58">
        <v>43293</v>
      </c>
      <c r="B288" s="67"/>
      <c r="C288" s="60" t="s">
        <v>499</v>
      </c>
      <c r="D288" s="60" t="s">
        <v>82</v>
      </c>
      <c r="E288" s="61"/>
      <c r="F288" s="61">
        <v>8958</v>
      </c>
      <c r="G288" s="62">
        <f t="shared" si="10"/>
        <v>10609132.189999916</v>
      </c>
      <c r="H288" s="63" t="s">
        <v>44</v>
      </c>
      <c r="I288" s="68">
        <v>7</v>
      </c>
      <c r="J288" s="58">
        <f t="shared" si="9"/>
        <v>43293</v>
      </c>
      <c r="K288" s="65">
        <v>1</v>
      </c>
      <c r="L288" s="65">
        <v>31301</v>
      </c>
      <c r="M288" s="66">
        <v>8958</v>
      </c>
    </row>
    <row r="289" spans="1:13" s="65" customFormat="1" x14ac:dyDescent="0.2">
      <c r="A289" s="58">
        <v>43294</v>
      </c>
      <c r="B289" s="67"/>
      <c r="C289" s="60" t="s">
        <v>500</v>
      </c>
      <c r="D289" s="60" t="s">
        <v>501</v>
      </c>
      <c r="E289" s="61"/>
      <c r="F289" s="61">
        <v>69020</v>
      </c>
      <c r="G289" s="62">
        <f t="shared" si="10"/>
        <v>10540112.189999916</v>
      </c>
      <c r="H289" s="63" t="s">
        <v>47</v>
      </c>
      <c r="I289" s="68">
        <v>7</v>
      </c>
      <c r="J289" s="58">
        <f t="shared" si="9"/>
        <v>43294</v>
      </c>
      <c r="K289" s="65">
        <v>1</v>
      </c>
      <c r="L289" s="65">
        <v>33801</v>
      </c>
      <c r="M289" s="61">
        <v>69020</v>
      </c>
    </row>
    <row r="290" spans="1:13" s="65" customFormat="1" x14ac:dyDescent="0.2">
      <c r="A290" s="58">
        <v>43294</v>
      </c>
      <c r="B290" s="67"/>
      <c r="C290" s="60" t="s">
        <v>48</v>
      </c>
      <c r="D290" s="60" t="s">
        <v>49</v>
      </c>
      <c r="E290" s="61"/>
      <c r="F290" s="61">
        <v>5</v>
      </c>
      <c r="G290" s="62">
        <f t="shared" si="10"/>
        <v>10540107.189999916</v>
      </c>
      <c r="H290" s="63" t="s">
        <v>49</v>
      </c>
      <c r="I290" s="68">
        <v>7</v>
      </c>
      <c r="J290" s="58">
        <f t="shared" si="9"/>
        <v>43294</v>
      </c>
      <c r="K290" s="65">
        <v>1</v>
      </c>
      <c r="L290" s="65">
        <v>34101</v>
      </c>
      <c r="M290" s="66">
        <v>5</v>
      </c>
    </row>
    <row r="291" spans="1:13" s="65" customFormat="1" x14ac:dyDescent="0.2">
      <c r="A291" s="58">
        <v>43294</v>
      </c>
      <c r="B291" s="67"/>
      <c r="C291" s="60" t="s">
        <v>48</v>
      </c>
      <c r="D291" s="60" t="s">
        <v>50</v>
      </c>
      <c r="E291" s="61"/>
      <c r="F291" s="61">
        <v>0.8</v>
      </c>
      <c r="G291" s="62">
        <f t="shared" si="10"/>
        <v>10540106.389999915</v>
      </c>
      <c r="H291" s="63" t="s">
        <v>50</v>
      </c>
      <c r="I291" s="68">
        <v>7</v>
      </c>
      <c r="J291" s="58">
        <f t="shared" si="9"/>
        <v>43294</v>
      </c>
      <c r="K291" s="65">
        <v>1</v>
      </c>
      <c r="L291" s="65">
        <v>34101</v>
      </c>
      <c r="M291" s="66">
        <v>0.8</v>
      </c>
    </row>
    <row r="292" spans="1:13" s="65" customFormat="1" x14ac:dyDescent="0.2">
      <c r="A292" s="58">
        <v>43294</v>
      </c>
      <c r="B292" s="67"/>
      <c r="C292" s="60" t="s">
        <v>502</v>
      </c>
      <c r="D292" s="60" t="s">
        <v>82</v>
      </c>
      <c r="E292" s="61"/>
      <c r="F292" s="61">
        <v>1298</v>
      </c>
      <c r="G292" s="62">
        <f t="shared" si="10"/>
        <v>10538808.389999915</v>
      </c>
      <c r="H292" s="63" t="s">
        <v>44</v>
      </c>
      <c r="I292" s="68">
        <v>7</v>
      </c>
      <c r="J292" s="58">
        <f t="shared" si="9"/>
        <v>43294</v>
      </c>
      <c r="K292" s="65">
        <v>2</v>
      </c>
      <c r="L292" s="65">
        <v>31603</v>
      </c>
      <c r="M292" s="61">
        <v>1298</v>
      </c>
    </row>
    <row r="293" spans="1:13" s="65" customFormat="1" x14ac:dyDescent="0.2">
      <c r="A293" s="58">
        <v>43294</v>
      </c>
      <c r="B293" s="60"/>
      <c r="C293" s="60" t="s">
        <v>503</v>
      </c>
      <c r="D293" s="65" t="s">
        <v>82</v>
      </c>
      <c r="E293" s="61"/>
      <c r="F293" s="61">
        <v>8037</v>
      </c>
      <c r="G293" s="62">
        <f t="shared" si="10"/>
        <v>10530771.389999915</v>
      </c>
      <c r="H293" s="63" t="s">
        <v>44</v>
      </c>
      <c r="I293" s="68">
        <v>7</v>
      </c>
      <c r="J293" s="58">
        <f t="shared" si="9"/>
        <v>43294</v>
      </c>
      <c r="M293" s="66"/>
    </row>
    <row r="294" spans="1:13" s="65" customFormat="1" x14ac:dyDescent="0.2">
      <c r="A294" s="58"/>
      <c r="B294" s="60"/>
      <c r="C294" s="60"/>
      <c r="E294" s="61"/>
      <c r="F294" s="61"/>
      <c r="G294" s="62"/>
      <c r="H294" s="63"/>
      <c r="I294" s="68">
        <v>7</v>
      </c>
      <c r="J294" s="58"/>
      <c r="M294" s="66"/>
    </row>
    <row r="295" spans="1:13" s="65" customFormat="1" x14ac:dyDescent="0.2">
      <c r="A295" s="58"/>
      <c r="B295" s="60"/>
      <c r="C295" s="60"/>
      <c r="E295" s="61"/>
      <c r="F295" s="61"/>
      <c r="G295" s="62"/>
      <c r="H295" s="63"/>
      <c r="I295" s="68">
        <v>7</v>
      </c>
      <c r="J295" s="58"/>
      <c r="M295" s="66"/>
    </row>
    <row r="296" spans="1:13" s="65" customFormat="1" x14ac:dyDescent="0.2">
      <c r="A296" s="58"/>
      <c r="B296" s="60"/>
      <c r="C296" s="60"/>
      <c r="E296" s="61"/>
      <c r="F296" s="61"/>
      <c r="G296" s="62"/>
      <c r="H296" s="63"/>
      <c r="I296" s="68">
        <v>7</v>
      </c>
      <c r="J296" s="58"/>
      <c r="M296" s="66"/>
    </row>
    <row r="297" spans="1:13" s="65" customFormat="1" x14ac:dyDescent="0.2">
      <c r="A297" s="58">
        <v>43294</v>
      </c>
      <c r="B297" s="67" t="s">
        <v>504</v>
      </c>
      <c r="C297" s="60" t="s">
        <v>505</v>
      </c>
      <c r="D297" s="60" t="s">
        <v>506</v>
      </c>
      <c r="E297" s="61"/>
      <c r="F297" s="61">
        <v>12230.14</v>
      </c>
      <c r="G297" s="62">
        <f>+G293-F297</f>
        <v>10518541.249999914</v>
      </c>
      <c r="H297" s="63" t="s">
        <v>47</v>
      </c>
      <c r="I297" s="68">
        <v>7</v>
      </c>
      <c r="J297" s="58">
        <f t="shared" si="9"/>
        <v>43294</v>
      </c>
      <c r="K297" s="65">
        <v>1</v>
      </c>
      <c r="L297" s="65">
        <v>211101</v>
      </c>
      <c r="M297" s="66">
        <v>12230.14</v>
      </c>
    </row>
    <row r="298" spans="1:13" s="65" customFormat="1" x14ac:dyDescent="0.2">
      <c r="A298" s="58">
        <v>43294</v>
      </c>
      <c r="B298" s="67"/>
      <c r="C298" s="60" t="s">
        <v>48</v>
      </c>
      <c r="D298" s="60" t="s">
        <v>49</v>
      </c>
      <c r="E298" s="61"/>
      <c r="F298" s="61">
        <v>5</v>
      </c>
      <c r="G298" s="62">
        <f t="shared" ref="G298:G307" si="11">+G297-F298</f>
        <v>10518536.249999914</v>
      </c>
      <c r="H298" s="63" t="s">
        <v>49</v>
      </c>
      <c r="I298" s="68">
        <v>7</v>
      </c>
      <c r="J298" s="58">
        <f t="shared" si="9"/>
        <v>43294</v>
      </c>
      <c r="K298" s="65">
        <v>1</v>
      </c>
      <c r="L298" s="65">
        <v>34101</v>
      </c>
      <c r="M298" s="66">
        <v>5</v>
      </c>
    </row>
    <row r="299" spans="1:13" s="65" customFormat="1" x14ac:dyDescent="0.2">
      <c r="A299" s="58">
        <v>43294</v>
      </c>
      <c r="B299" s="60"/>
      <c r="C299" s="60" t="s">
        <v>48</v>
      </c>
      <c r="D299" s="60" t="s">
        <v>50</v>
      </c>
      <c r="E299" s="61"/>
      <c r="F299" s="61">
        <v>0.8</v>
      </c>
      <c r="G299" s="62">
        <f t="shared" si="11"/>
        <v>10518535.449999914</v>
      </c>
      <c r="H299" s="63" t="s">
        <v>50</v>
      </c>
      <c r="I299" s="68">
        <v>7</v>
      </c>
      <c r="J299" s="58">
        <f t="shared" si="9"/>
        <v>43294</v>
      </c>
      <c r="K299" s="65">
        <v>1</v>
      </c>
      <c r="L299" s="65">
        <v>34101</v>
      </c>
      <c r="M299" s="66">
        <v>0.8</v>
      </c>
    </row>
    <row r="300" spans="1:13" s="65" customFormat="1" x14ac:dyDescent="0.2">
      <c r="A300" s="58">
        <v>43294</v>
      </c>
      <c r="B300" s="67" t="s">
        <v>507</v>
      </c>
      <c r="C300" s="60" t="s">
        <v>508</v>
      </c>
      <c r="D300" s="60" t="s">
        <v>509</v>
      </c>
      <c r="E300" s="61"/>
      <c r="F300" s="61">
        <v>10996.8</v>
      </c>
      <c r="G300" s="62">
        <f t="shared" si="11"/>
        <v>10507538.649999913</v>
      </c>
      <c r="H300" s="63" t="s">
        <v>47</v>
      </c>
      <c r="I300" s="68">
        <v>7</v>
      </c>
      <c r="J300" s="58">
        <f t="shared" ref="J300:J367" si="12">A300</f>
        <v>43294</v>
      </c>
      <c r="M300" s="66"/>
    </row>
    <row r="301" spans="1:13" s="65" customFormat="1" x14ac:dyDescent="0.2">
      <c r="A301" s="58"/>
      <c r="B301" s="67"/>
      <c r="C301" s="60"/>
      <c r="D301" s="60"/>
      <c r="E301" s="61"/>
      <c r="F301" s="61"/>
      <c r="G301" s="62"/>
      <c r="H301" s="63"/>
      <c r="I301" s="68">
        <v>7</v>
      </c>
      <c r="J301" s="58"/>
      <c r="K301" s="65">
        <v>1</v>
      </c>
      <c r="L301" s="65">
        <v>21401</v>
      </c>
      <c r="M301" s="66">
        <v>5498.4</v>
      </c>
    </row>
    <row r="302" spans="1:13" s="65" customFormat="1" x14ac:dyDescent="0.2">
      <c r="A302" s="58"/>
      <c r="B302" s="67"/>
      <c r="C302" s="60"/>
      <c r="D302" s="60"/>
      <c r="E302" s="61"/>
      <c r="F302" s="61"/>
      <c r="G302" s="62"/>
      <c r="H302" s="63"/>
      <c r="I302" s="68">
        <v>7</v>
      </c>
      <c r="J302" s="58"/>
      <c r="K302" s="65">
        <v>2</v>
      </c>
      <c r="L302" s="65">
        <v>21401</v>
      </c>
      <c r="M302" s="66">
        <v>2749.2</v>
      </c>
    </row>
    <row r="303" spans="1:13" s="65" customFormat="1" x14ac:dyDescent="0.2">
      <c r="A303" s="58"/>
      <c r="B303" s="67"/>
      <c r="C303" s="60"/>
      <c r="D303" s="60"/>
      <c r="E303" s="61"/>
      <c r="F303" s="61"/>
      <c r="G303" s="62"/>
      <c r="H303" s="63"/>
      <c r="I303" s="68">
        <v>7</v>
      </c>
      <c r="J303" s="58"/>
      <c r="K303" s="65">
        <v>4</v>
      </c>
      <c r="L303" s="65">
        <v>21401</v>
      </c>
      <c r="M303" s="66">
        <v>2749.2</v>
      </c>
    </row>
    <row r="304" spans="1:13" s="65" customFormat="1" x14ac:dyDescent="0.2">
      <c r="A304" s="58">
        <v>43294</v>
      </c>
      <c r="B304" s="67"/>
      <c r="C304" s="60" t="s">
        <v>48</v>
      </c>
      <c r="D304" s="60" t="s">
        <v>49</v>
      </c>
      <c r="E304" s="61"/>
      <c r="F304" s="61">
        <v>5</v>
      </c>
      <c r="G304" s="62">
        <f>+G300-F304</f>
        <v>10507533.649999913</v>
      </c>
      <c r="H304" s="63" t="s">
        <v>49</v>
      </c>
      <c r="I304" s="68">
        <v>7</v>
      </c>
      <c r="J304" s="58">
        <f t="shared" si="12"/>
        <v>43294</v>
      </c>
      <c r="K304" s="65">
        <v>1</v>
      </c>
      <c r="L304" s="65">
        <v>34101</v>
      </c>
      <c r="M304" s="66">
        <v>5</v>
      </c>
    </row>
    <row r="305" spans="1:13" s="65" customFormat="1" x14ac:dyDescent="0.2">
      <c r="A305" s="58">
        <v>43294</v>
      </c>
      <c r="B305" s="60"/>
      <c r="C305" s="60" t="s">
        <v>48</v>
      </c>
      <c r="D305" s="65" t="s">
        <v>50</v>
      </c>
      <c r="E305" s="61"/>
      <c r="F305" s="61">
        <v>0.8</v>
      </c>
      <c r="G305" s="62">
        <f t="shared" si="11"/>
        <v>10507532.849999912</v>
      </c>
      <c r="H305" s="63" t="s">
        <v>50</v>
      </c>
      <c r="I305" s="68">
        <v>7</v>
      </c>
      <c r="J305" s="58">
        <f t="shared" si="12"/>
        <v>43294</v>
      </c>
      <c r="K305" s="65">
        <v>1</v>
      </c>
      <c r="L305" s="65">
        <v>34101</v>
      </c>
      <c r="M305" s="66">
        <v>0.8</v>
      </c>
    </row>
    <row r="306" spans="1:13" s="65" customFormat="1" x14ac:dyDescent="0.2">
      <c r="A306" s="58">
        <v>43298</v>
      </c>
      <c r="B306" s="67" t="s">
        <v>510</v>
      </c>
      <c r="C306" s="60" t="s">
        <v>317</v>
      </c>
      <c r="D306" s="60" t="s">
        <v>511</v>
      </c>
      <c r="E306" s="61"/>
      <c r="F306" s="61">
        <v>1001.65</v>
      </c>
      <c r="G306" s="62">
        <f t="shared" si="11"/>
        <v>10506531.199999912</v>
      </c>
      <c r="H306" s="63" t="s">
        <v>49</v>
      </c>
      <c r="I306" s="68">
        <v>7</v>
      </c>
      <c r="J306" s="58">
        <f t="shared" si="12"/>
        <v>43298</v>
      </c>
      <c r="M306" s="66"/>
    </row>
    <row r="307" spans="1:13" s="65" customFormat="1" x14ac:dyDescent="0.2">
      <c r="A307" s="58">
        <v>43298</v>
      </c>
      <c r="B307" s="67"/>
      <c r="C307" s="60" t="s">
        <v>60</v>
      </c>
      <c r="D307" s="60" t="s">
        <v>512</v>
      </c>
      <c r="E307" s="61"/>
      <c r="F307" s="61">
        <v>1734.93</v>
      </c>
      <c r="G307" s="62">
        <f t="shared" si="11"/>
        <v>10504796.269999912</v>
      </c>
      <c r="H307" s="63" t="s">
        <v>50</v>
      </c>
      <c r="I307" s="68">
        <v>7</v>
      </c>
      <c r="J307" s="58">
        <f t="shared" si="12"/>
        <v>43298</v>
      </c>
      <c r="M307" s="66"/>
    </row>
    <row r="308" spans="1:13" s="65" customFormat="1" x14ac:dyDescent="0.2">
      <c r="A308" s="72">
        <v>43299</v>
      </c>
      <c r="B308" s="77">
        <v>1741770</v>
      </c>
      <c r="C308" s="74" t="s">
        <v>513</v>
      </c>
      <c r="D308" s="79"/>
      <c r="E308" s="75">
        <v>125063821.19</v>
      </c>
      <c r="F308" s="75"/>
      <c r="G308" s="76">
        <f t="shared" ref="G308:G316" si="13">+G307+E308</f>
        <v>135568617.45999992</v>
      </c>
      <c r="H308" s="77" t="s">
        <v>47</v>
      </c>
      <c r="I308" s="78">
        <v>7</v>
      </c>
      <c r="J308" s="72">
        <f t="shared" si="12"/>
        <v>43299</v>
      </c>
      <c r="K308" s="79"/>
      <c r="L308" s="79"/>
      <c r="M308" s="80"/>
    </row>
    <row r="309" spans="1:13" s="65" customFormat="1" x14ac:dyDescent="0.2">
      <c r="A309" s="72">
        <v>43299</v>
      </c>
      <c r="B309" s="79" t="s">
        <v>514</v>
      </c>
      <c r="C309" s="74" t="s">
        <v>93</v>
      </c>
      <c r="D309" s="74" t="s">
        <v>353</v>
      </c>
      <c r="E309" s="75">
        <v>204</v>
      </c>
      <c r="F309" s="75"/>
      <c r="G309" s="76">
        <f t="shared" si="13"/>
        <v>135568821.45999992</v>
      </c>
      <c r="H309" s="77" t="s">
        <v>33</v>
      </c>
      <c r="I309" s="78">
        <v>7</v>
      </c>
      <c r="J309" s="72">
        <f t="shared" si="12"/>
        <v>43299</v>
      </c>
      <c r="K309" s="79"/>
      <c r="L309" s="79"/>
      <c r="M309" s="80"/>
    </row>
    <row r="310" spans="1:13" s="65" customFormat="1" x14ac:dyDescent="0.2">
      <c r="A310" s="72">
        <v>43299</v>
      </c>
      <c r="B310" s="73" t="s">
        <v>193</v>
      </c>
      <c r="C310" s="74" t="s">
        <v>93</v>
      </c>
      <c r="D310" s="74" t="s">
        <v>353</v>
      </c>
      <c r="E310" s="75">
        <v>86.25</v>
      </c>
      <c r="F310" s="75"/>
      <c r="G310" s="76">
        <f t="shared" si="13"/>
        <v>135568907.70999992</v>
      </c>
      <c r="H310" s="77" t="s">
        <v>33</v>
      </c>
      <c r="I310" s="78">
        <v>7</v>
      </c>
      <c r="J310" s="72">
        <f t="shared" si="12"/>
        <v>43299</v>
      </c>
      <c r="K310" s="79"/>
      <c r="L310" s="79"/>
      <c r="M310" s="80"/>
    </row>
    <row r="311" spans="1:13" s="65" customFormat="1" x14ac:dyDescent="0.2">
      <c r="A311" s="72">
        <v>43299</v>
      </c>
      <c r="B311" s="74" t="s">
        <v>515</v>
      </c>
      <c r="C311" s="74" t="s">
        <v>516</v>
      </c>
      <c r="D311" s="74" t="s">
        <v>353</v>
      </c>
      <c r="E311" s="75">
        <v>220.78</v>
      </c>
      <c r="F311" s="75"/>
      <c r="G311" s="76">
        <f t="shared" si="13"/>
        <v>135569128.48999992</v>
      </c>
      <c r="H311" s="77" t="s">
        <v>33</v>
      </c>
      <c r="I311" s="78">
        <v>7</v>
      </c>
      <c r="J311" s="72">
        <f t="shared" si="12"/>
        <v>43299</v>
      </c>
      <c r="K311" s="79"/>
      <c r="L311" s="79"/>
      <c r="M311" s="80"/>
    </row>
    <row r="312" spans="1:13" s="65" customFormat="1" x14ac:dyDescent="0.2">
      <c r="A312" s="72">
        <v>43299</v>
      </c>
      <c r="B312" s="73" t="s">
        <v>195</v>
      </c>
      <c r="C312" s="74" t="s">
        <v>317</v>
      </c>
      <c r="D312" s="74" t="s">
        <v>353</v>
      </c>
      <c r="E312" s="75">
        <v>386.25</v>
      </c>
      <c r="F312" s="75"/>
      <c r="G312" s="76">
        <f t="shared" si="13"/>
        <v>135569514.73999992</v>
      </c>
      <c r="H312" s="77" t="s">
        <v>347</v>
      </c>
      <c r="I312" s="78">
        <v>7</v>
      </c>
      <c r="J312" s="72">
        <f t="shared" si="12"/>
        <v>43299</v>
      </c>
      <c r="K312" s="79"/>
      <c r="L312" s="79"/>
      <c r="M312" s="80"/>
    </row>
    <row r="313" spans="1:13" s="65" customFormat="1" x14ac:dyDescent="0.2">
      <c r="A313" s="72">
        <v>43299</v>
      </c>
      <c r="B313" s="79"/>
      <c r="C313" s="79"/>
      <c r="D313" s="74" t="s">
        <v>353</v>
      </c>
      <c r="E313" s="75">
        <v>381.7</v>
      </c>
      <c r="F313" s="75"/>
      <c r="G313" s="76">
        <f t="shared" si="13"/>
        <v>135569896.43999991</v>
      </c>
      <c r="H313" s="77" t="s">
        <v>347</v>
      </c>
      <c r="I313" s="78">
        <v>7</v>
      </c>
      <c r="J313" s="72">
        <f t="shared" si="12"/>
        <v>43299</v>
      </c>
      <c r="K313" s="79"/>
      <c r="L313" s="79"/>
      <c r="M313" s="80"/>
    </row>
    <row r="314" spans="1:13" s="65" customFormat="1" x14ac:dyDescent="0.2">
      <c r="A314" s="72">
        <v>43299</v>
      </c>
      <c r="B314" s="73" t="s">
        <v>517</v>
      </c>
      <c r="C314" s="74" t="s">
        <v>518</v>
      </c>
      <c r="D314" s="74" t="s">
        <v>353</v>
      </c>
      <c r="E314" s="75">
        <v>204.7</v>
      </c>
      <c r="F314" s="75"/>
      <c r="G314" s="76">
        <f t="shared" si="13"/>
        <v>135570101.1399999</v>
      </c>
      <c r="H314" s="77" t="s">
        <v>347</v>
      </c>
      <c r="I314" s="78">
        <v>7</v>
      </c>
      <c r="J314" s="72">
        <f t="shared" si="12"/>
        <v>43299</v>
      </c>
      <c r="K314" s="79"/>
      <c r="L314" s="79"/>
      <c r="M314" s="80"/>
    </row>
    <row r="315" spans="1:13" s="65" customFormat="1" x14ac:dyDescent="0.2">
      <c r="A315" s="72">
        <v>43299</v>
      </c>
      <c r="B315" s="73" t="s">
        <v>519</v>
      </c>
      <c r="C315" s="74" t="s">
        <v>317</v>
      </c>
      <c r="D315" s="74" t="s">
        <v>353</v>
      </c>
      <c r="E315" s="75">
        <v>204.7</v>
      </c>
      <c r="F315" s="75"/>
      <c r="G315" s="76">
        <f t="shared" si="13"/>
        <v>135570305.83999988</v>
      </c>
      <c r="H315" s="77" t="s">
        <v>347</v>
      </c>
      <c r="I315" s="78">
        <v>7</v>
      </c>
      <c r="J315" s="72">
        <f t="shared" si="12"/>
        <v>43299</v>
      </c>
      <c r="K315" s="79"/>
      <c r="L315" s="79"/>
      <c r="M315" s="80"/>
    </row>
    <row r="316" spans="1:13" s="65" customFormat="1" x14ac:dyDescent="0.2">
      <c r="A316" s="72">
        <v>43299</v>
      </c>
      <c r="B316" s="73" t="s">
        <v>520</v>
      </c>
      <c r="C316" s="74" t="s">
        <v>93</v>
      </c>
      <c r="D316" s="74" t="s">
        <v>353</v>
      </c>
      <c r="E316" s="75">
        <v>86.25</v>
      </c>
      <c r="F316" s="75"/>
      <c r="G316" s="76">
        <f t="shared" si="13"/>
        <v>135570392.08999988</v>
      </c>
      <c r="H316" s="77" t="s">
        <v>347</v>
      </c>
      <c r="I316" s="78">
        <v>7</v>
      </c>
      <c r="J316" s="72">
        <f t="shared" si="12"/>
        <v>43299</v>
      </c>
      <c r="K316" s="79"/>
      <c r="L316" s="79"/>
      <c r="M316" s="80"/>
    </row>
    <row r="317" spans="1:13" s="65" customFormat="1" x14ac:dyDescent="0.2">
      <c r="A317" s="58">
        <v>43300</v>
      </c>
      <c r="B317" s="60" t="s">
        <v>521</v>
      </c>
      <c r="C317" s="60" t="s">
        <v>522</v>
      </c>
      <c r="D317" s="65" t="s">
        <v>511</v>
      </c>
      <c r="E317" s="61"/>
      <c r="F317" s="61">
        <v>1001.65</v>
      </c>
      <c r="G317" s="62">
        <f>+G316-F317</f>
        <v>135569390.43999988</v>
      </c>
      <c r="H317" s="63" t="s">
        <v>33</v>
      </c>
      <c r="I317" s="68">
        <v>7</v>
      </c>
      <c r="J317" s="58">
        <f t="shared" si="12"/>
        <v>43300</v>
      </c>
      <c r="M317" s="66"/>
    </row>
    <row r="318" spans="1:13" s="65" customFormat="1" x14ac:dyDescent="0.2">
      <c r="A318" s="58">
        <v>43300</v>
      </c>
      <c r="B318" s="67" t="s">
        <v>523</v>
      </c>
      <c r="C318" s="60"/>
      <c r="D318" s="60" t="s">
        <v>511</v>
      </c>
      <c r="E318" s="61"/>
      <c r="F318" s="61">
        <v>1001.65</v>
      </c>
      <c r="G318" s="62">
        <f t="shared" ref="G318:G329" si="14">+G317-F318</f>
        <v>135568388.78999987</v>
      </c>
      <c r="H318" s="63" t="s">
        <v>33</v>
      </c>
      <c r="I318" s="68">
        <v>7</v>
      </c>
      <c r="J318" s="58">
        <f t="shared" si="12"/>
        <v>43300</v>
      </c>
      <c r="M318" s="66"/>
    </row>
    <row r="319" spans="1:13" s="65" customFormat="1" x14ac:dyDescent="0.2">
      <c r="A319" s="58">
        <v>43300</v>
      </c>
      <c r="B319" s="67" t="s">
        <v>524</v>
      </c>
      <c r="C319" s="60"/>
      <c r="D319" s="60" t="s">
        <v>511</v>
      </c>
      <c r="E319" s="61"/>
      <c r="F319" s="61">
        <v>1001.65</v>
      </c>
      <c r="G319" s="62">
        <f t="shared" si="14"/>
        <v>135567387.13999987</v>
      </c>
      <c r="H319" s="63" t="s">
        <v>33</v>
      </c>
      <c r="I319" s="68">
        <v>7</v>
      </c>
      <c r="J319" s="58">
        <f t="shared" si="12"/>
        <v>43300</v>
      </c>
      <c r="M319" s="66"/>
    </row>
    <row r="320" spans="1:13" s="65" customFormat="1" x14ac:dyDescent="0.2">
      <c r="A320" s="58">
        <v>43300</v>
      </c>
      <c r="B320" s="67" t="s">
        <v>525</v>
      </c>
      <c r="C320" s="60"/>
      <c r="D320" s="60" t="s">
        <v>511</v>
      </c>
      <c r="E320" s="61"/>
      <c r="F320" s="61">
        <v>1001.65</v>
      </c>
      <c r="G320" s="62">
        <f t="shared" si="14"/>
        <v>135566385.48999986</v>
      </c>
      <c r="H320" s="63" t="s">
        <v>33</v>
      </c>
      <c r="I320" s="68">
        <v>7</v>
      </c>
      <c r="J320" s="58">
        <f t="shared" si="12"/>
        <v>43300</v>
      </c>
      <c r="M320" s="66"/>
    </row>
    <row r="321" spans="1:13" s="65" customFormat="1" x14ac:dyDescent="0.2">
      <c r="A321" s="58">
        <v>43301</v>
      </c>
      <c r="B321" s="67"/>
      <c r="C321" s="60" t="s">
        <v>526</v>
      </c>
      <c r="D321" s="60" t="s">
        <v>527</v>
      </c>
      <c r="E321" s="61"/>
      <c r="F321" s="61">
        <v>534713.59999999998</v>
      </c>
      <c r="G321" s="62">
        <f t="shared" si="14"/>
        <v>135031671.88999987</v>
      </c>
      <c r="H321" s="63" t="s">
        <v>47</v>
      </c>
      <c r="I321" s="68">
        <v>7</v>
      </c>
      <c r="J321" s="58">
        <f t="shared" si="12"/>
        <v>43301</v>
      </c>
      <c r="K321" s="65">
        <v>2</v>
      </c>
      <c r="L321" s="65">
        <v>21401</v>
      </c>
      <c r="M321" s="61">
        <v>531604.80000000005</v>
      </c>
    </row>
    <row r="322" spans="1:13" s="65" customFormat="1" x14ac:dyDescent="0.2">
      <c r="A322" s="58"/>
      <c r="B322" s="67"/>
      <c r="C322" s="60"/>
      <c r="D322" s="60"/>
      <c r="E322" s="61"/>
      <c r="F322" s="61"/>
      <c r="G322" s="62"/>
      <c r="H322" s="63"/>
      <c r="I322" s="68">
        <v>7</v>
      </c>
      <c r="J322" s="58"/>
      <c r="K322" s="65">
        <v>1</v>
      </c>
      <c r="L322" s="65">
        <v>21401</v>
      </c>
      <c r="M322" s="82">
        <v>3108.8</v>
      </c>
    </row>
    <row r="323" spans="1:13" s="65" customFormat="1" x14ac:dyDescent="0.2">
      <c r="A323" s="58">
        <v>43301</v>
      </c>
      <c r="B323" s="67"/>
      <c r="C323" s="60" t="s">
        <v>48</v>
      </c>
      <c r="D323" s="60" t="s">
        <v>49</v>
      </c>
      <c r="E323" s="61"/>
      <c r="F323" s="61">
        <v>5</v>
      </c>
      <c r="G323" s="62">
        <f>+G321-F323</f>
        <v>135031666.88999987</v>
      </c>
      <c r="H323" s="63" t="s">
        <v>49</v>
      </c>
      <c r="I323" s="68">
        <v>7</v>
      </c>
      <c r="J323" s="58">
        <f t="shared" si="12"/>
        <v>43301</v>
      </c>
      <c r="K323" s="65">
        <v>1</v>
      </c>
      <c r="L323" s="65">
        <v>34101</v>
      </c>
      <c r="M323" s="66">
        <v>5</v>
      </c>
    </row>
    <row r="324" spans="1:13" s="65" customFormat="1" x14ac:dyDescent="0.2">
      <c r="A324" s="58">
        <v>43301</v>
      </c>
      <c r="B324" s="67"/>
      <c r="C324" s="60" t="s">
        <v>48</v>
      </c>
      <c r="D324" s="65" t="s">
        <v>50</v>
      </c>
      <c r="E324" s="61"/>
      <c r="F324" s="61">
        <v>0.8</v>
      </c>
      <c r="G324" s="62">
        <f t="shared" si="14"/>
        <v>135031666.08999985</v>
      </c>
      <c r="H324" s="63" t="s">
        <v>50</v>
      </c>
      <c r="I324" s="68">
        <v>7</v>
      </c>
      <c r="J324" s="58">
        <f t="shared" si="12"/>
        <v>43301</v>
      </c>
      <c r="K324" s="65">
        <v>1</v>
      </c>
      <c r="L324" s="65">
        <v>34101</v>
      </c>
      <c r="M324" s="66">
        <v>0.8</v>
      </c>
    </row>
    <row r="325" spans="1:13" s="65" customFormat="1" x14ac:dyDescent="0.2">
      <c r="A325" s="58">
        <v>43301</v>
      </c>
      <c r="B325" s="67"/>
      <c r="C325" s="60" t="s">
        <v>60</v>
      </c>
      <c r="D325" s="60" t="s">
        <v>528</v>
      </c>
      <c r="E325" s="61"/>
      <c r="F325" s="61">
        <v>1631.26</v>
      </c>
      <c r="G325" s="62">
        <f t="shared" si="14"/>
        <v>135030034.82999986</v>
      </c>
      <c r="H325" s="63" t="s">
        <v>33</v>
      </c>
      <c r="I325" s="68">
        <v>7</v>
      </c>
      <c r="J325" s="58">
        <f t="shared" si="12"/>
        <v>43301</v>
      </c>
      <c r="M325" s="66"/>
    </row>
    <row r="326" spans="1:13" s="65" customFormat="1" x14ac:dyDescent="0.2">
      <c r="A326" s="58">
        <v>43301</v>
      </c>
      <c r="B326" s="67"/>
      <c r="C326" s="60" t="s">
        <v>60</v>
      </c>
      <c r="D326" s="60" t="s">
        <v>529</v>
      </c>
      <c r="E326" s="61"/>
      <c r="F326" s="61">
        <v>2400.25</v>
      </c>
      <c r="G326" s="62">
        <f t="shared" si="14"/>
        <v>135027634.57999986</v>
      </c>
      <c r="H326" s="63" t="s">
        <v>33</v>
      </c>
      <c r="I326" s="68">
        <v>7</v>
      </c>
      <c r="J326" s="58">
        <f t="shared" si="12"/>
        <v>43301</v>
      </c>
      <c r="M326" s="66"/>
    </row>
    <row r="327" spans="1:13" s="65" customFormat="1" x14ac:dyDescent="0.2">
      <c r="A327" s="58">
        <v>43304</v>
      </c>
      <c r="B327" s="67" t="s">
        <v>530</v>
      </c>
      <c r="C327" s="60" t="s">
        <v>531</v>
      </c>
      <c r="D327" s="60" t="s">
        <v>532</v>
      </c>
      <c r="E327" s="61"/>
      <c r="F327" s="61">
        <v>110121.60000000001</v>
      </c>
      <c r="G327" s="62">
        <f t="shared" si="14"/>
        <v>134917512.97999987</v>
      </c>
      <c r="H327" s="63" t="s">
        <v>47</v>
      </c>
      <c r="I327" s="68">
        <v>7</v>
      </c>
      <c r="J327" s="58">
        <f t="shared" si="12"/>
        <v>43304</v>
      </c>
      <c r="K327" s="65">
        <v>1</v>
      </c>
      <c r="L327" s="65">
        <v>37201</v>
      </c>
      <c r="M327" s="61">
        <v>110121.60000000001</v>
      </c>
    </row>
    <row r="328" spans="1:13" s="65" customFormat="1" x14ac:dyDescent="0.2">
      <c r="A328" s="58">
        <v>43304</v>
      </c>
      <c r="B328" s="67"/>
      <c r="C328" s="60" t="s">
        <v>48</v>
      </c>
      <c r="D328" s="60" t="s">
        <v>49</v>
      </c>
      <c r="E328" s="61"/>
      <c r="F328" s="61">
        <v>5</v>
      </c>
      <c r="G328" s="62">
        <f t="shared" si="14"/>
        <v>134917507.97999987</v>
      </c>
      <c r="H328" s="63" t="s">
        <v>49</v>
      </c>
      <c r="I328" s="68">
        <v>7</v>
      </c>
      <c r="J328" s="58">
        <f t="shared" si="12"/>
        <v>43304</v>
      </c>
      <c r="K328" s="65">
        <v>1</v>
      </c>
      <c r="L328" s="65">
        <v>34101</v>
      </c>
      <c r="M328" s="66">
        <v>5</v>
      </c>
    </row>
    <row r="329" spans="1:13" s="65" customFormat="1" x14ac:dyDescent="0.2">
      <c r="A329" s="58">
        <v>43304</v>
      </c>
      <c r="B329" s="67"/>
      <c r="C329" s="60" t="s">
        <v>48</v>
      </c>
      <c r="D329" s="60" t="s">
        <v>50</v>
      </c>
      <c r="E329" s="61"/>
      <c r="F329" s="61">
        <v>0.8</v>
      </c>
      <c r="G329" s="62">
        <f t="shared" si="14"/>
        <v>134917507.17999986</v>
      </c>
      <c r="H329" s="63" t="s">
        <v>50</v>
      </c>
      <c r="I329" s="68">
        <v>7</v>
      </c>
      <c r="J329" s="58">
        <f t="shared" si="12"/>
        <v>43304</v>
      </c>
      <c r="K329" s="65">
        <v>1</v>
      </c>
      <c r="L329" s="65">
        <v>34101</v>
      </c>
      <c r="M329" s="66">
        <v>0.8</v>
      </c>
    </row>
    <row r="330" spans="1:13" s="65" customFormat="1" x14ac:dyDescent="0.2">
      <c r="A330" s="72">
        <v>43305</v>
      </c>
      <c r="B330" s="73" t="s">
        <v>347</v>
      </c>
      <c r="C330" s="74"/>
      <c r="D330" s="74" t="s">
        <v>533</v>
      </c>
      <c r="E330" s="75">
        <v>533.1</v>
      </c>
      <c r="F330" s="75"/>
      <c r="G330" s="76">
        <f>+G329+E330</f>
        <v>134918040.27999985</v>
      </c>
      <c r="H330" s="77" t="s">
        <v>347</v>
      </c>
      <c r="I330" s="78">
        <v>7</v>
      </c>
      <c r="J330" s="72">
        <f t="shared" si="12"/>
        <v>43305</v>
      </c>
      <c r="K330" s="79"/>
      <c r="L330" s="79"/>
      <c r="M330" s="80"/>
    </row>
    <row r="331" spans="1:13" s="65" customFormat="1" x14ac:dyDescent="0.2">
      <c r="A331" s="72">
        <v>43305</v>
      </c>
      <c r="B331" s="73" t="s">
        <v>347</v>
      </c>
      <c r="C331" s="74"/>
      <c r="D331" s="74" t="s">
        <v>533</v>
      </c>
      <c r="E331" s="75">
        <v>418.1</v>
      </c>
      <c r="F331" s="75"/>
      <c r="G331" s="76">
        <f>+G330+E331</f>
        <v>134918458.37999985</v>
      </c>
      <c r="H331" s="77" t="s">
        <v>347</v>
      </c>
      <c r="I331" s="78">
        <v>7</v>
      </c>
      <c r="J331" s="72">
        <f t="shared" si="12"/>
        <v>43305</v>
      </c>
      <c r="K331" s="79"/>
      <c r="L331" s="79"/>
      <c r="M331" s="80"/>
    </row>
    <row r="332" spans="1:13" s="65" customFormat="1" x14ac:dyDescent="0.2">
      <c r="A332" s="58">
        <v>43305</v>
      </c>
      <c r="B332" s="67" t="s">
        <v>534</v>
      </c>
      <c r="C332" s="60" t="s">
        <v>531</v>
      </c>
      <c r="D332" s="60"/>
      <c r="E332" s="61"/>
      <c r="F332" s="61">
        <v>3016</v>
      </c>
      <c r="G332" s="62">
        <f>+G331-F332</f>
        <v>134915442.37999985</v>
      </c>
      <c r="H332" s="63" t="s">
        <v>47</v>
      </c>
      <c r="I332" s="68">
        <v>7</v>
      </c>
      <c r="J332" s="58">
        <f t="shared" si="12"/>
        <v>43305</v>
      </c>
      <c r="K332" s="65">
        <v>1</v>
      </c>
      <c r="L332" s="65">
        <v>29401</v>
      </c>
      <c r="M332" s="66">
        <v>3016</v>
      </c>
    </row>
    <row r="333" spans="1:13" s="65" customFormat="1" x14ac:dyDescent="0.2">
      <c r="A333" s="58">
        <v>43305</v>
      </c>
      <c r="B333" s="67"/>
      <c r="C333" s="60" t="s">
        <v>48</v>
      </c>
      <c r="D333" s="60" t="s">
        <v>49</v>
      </c>
      <c r="E333" s="61"/>
      <c r="F333" s="61">
        <v>5</v>
      </c>
      <c r="G333" s="62">
        <f>+G332-F333</f>
        <v>134915437.37999985</v>
      </c>
      <c r="H333" s="63" t="s">
        <v>49</v>
      </c>
      <c r="I333" s="68">
        <v>7</v>
      </c>
      <c r="J333" s="58">
        <f t="shared" si="12"/>
        <v>43305</v>
      </c>
      <c r="K333" s="65">
        <v>1</v>
      </c>
      <c r="L333" s="65">
        <v>34101</v>
      </c>
      <c r="M333" s="66">
        <v>5</v>
      </c>
    </row>
    <row r="334" spans="1:13" s="65" customFormat="1" x14ac:dyDescent="0.2">
      <c r="A334" s="58">
        <v>43305</v>
      </c>
      <c r="B334" s="67"/>
      <c r="C334" s="60" t="s">
        <v>48</v>
      </c>
      <c r="D334" s="60" t="s">
        <v>50</v>
      </c>
      <c r="E334" s="61"/>
      <c r="F334" s="61">
        <v>0.8</v>
      </c>
      <c r="G334" s="62">
        <f>+G333-F334</f>
        <v>134915436.57999983</v>
      </c>
      <c r="H334" s="63" t="s">
        <v>50</v>
      </c>
      <c r="I334" s="68">
        <v>7</v>
      </c>
      <c r="J334" s="58">
        <f t="shared" si="12"/>
        <v>43305</v>
      </c>
      <c r="K334" s="65">
        <v>1</v>
      </c>
      <c r="L334" s="65">
        <v>34101</v>
      </c>
      <c r="M334" s="66">
        <v>0.8</v>
      </c>
    </row>
    <row r="335" spans="1:13" s="65" customFormat="1" x14ac:dyDescent="0.2">
      <c r="A335" s="58">
        <v>43305</v>
      </c>
      <c r="B335" s="67"/>
      <c r="C335" s="60" t="s">
        <v>60</v>
      </c>
      <c r="D335" s="60" t="s">
        <v>535</v>
      </c>
      <c r="E335" s="61"/>
      <c r="F335" s="61">
        <v>1724.49</v>
      </c>
      <c r="G335" s="62">
        <f>+G334-F335</f>
        <v>134913712.08999982</v>
      </c>
      <c r="H335" s="63" t="s">
        <v>50</v>
      </c>
      <c r="I335" s="68">
        <v>7</v>
      </c>
      <c r="J335" s="58">
        <f t="shared" si="12"/>
        <v>43305</v>
      </c>
      <c r="M335" s="66"/>
    </row>
    <row r="336" spans="1:13" s="65" customFormat="1" x14ac:dyDescent="0.2">
      <c r="A336" s="58">
        <v>43305</v>
      </c>
      <c r="B336" s="67" t="s">
        <v>536</v>
      </c>
      <c r="C336" s="60" t="s">
        <v>537</v>
      </c>
      <c r="D336" s="60" t="s">
        <v>538</v>
      </c>
      <c r="E336" s="61"/>
      <c r="F336" s="61">
        <v>2714.4</v>
      </c>
      <c r="G336" s="62">
        <f>+G335-F336</f>
        <v>134910997.68999982</v>
      </c>
      <c r="H336" s="63" t="s">
        <v>344</v>
      </c>
      <c r="I336" s="68">
        <v>7</v>
      </c>
      <c r="J336" s="58">
        <f t="shared" si="12"/>
        <v>43305</v>
      </c>
      <c r="K336" s="65">
        <v>1</v>
      </c>
      <c r="L336" s="65">
        <v>35801</v>
      </c>
      <c r="M336" s="66">
        <v>2714.4</v>
      </c>
    </row>
    <row r="337" spans="1:13" s="65" customFormat="1" x14ac:dyDescent="0.2">
      <c r="A337" s="72">
        <v>43305</v>
      </c>
      <c r="B337" s="73" t="s">
        <v>539</v>
      </c>
      <c r="C337" s="74" t="s">
        <v>301</v>
      </c>
      <c r="D337" s="74" t="s">
        <v>533</v>
      </c>
      <c r="E337" s="75">
        <v>186</v>
      </c>
      <c r="F337" s="75"/>
      <c r="G337" s="76">
        <f>+G336+E337</f>
        <v>134911183.68999982</v>
      </c>
      <c r="H337" s="77"/>
      <c r="I337" s="78">
        <v>7</v>
      </c>
      <c r="J337" s="72">
        <f t="shared" si="12"/>
        <v>43305</v>
      </c>
      <c r="K337" s="79"/>
      <c r="L337" s="79"/>
      <c r="M337" s="80"/>
    </row>
    <row r="338" spans="1:13" x14ac:dyDescent="0.2">
      <c r="A338" s="58">
        <v>43305</v>
      </c>
      <c r="B338" s="83" t="s">
        <v>540</v>
      </c>
      <c r="C338" s="1" t="s">
        <v>239</v>
      </c>
      <c r="D338" s="1" t="s">
        <v>433</v>
      </c>
      <c r="F338" s="135">
        <v>1001.65</v>
      </c>
      <c r="G338" s="62">
        <f>+G337-F338</f>
        <v>134910182.03999981</v>
      </c>
      <c r="I338" s="68">
        <v>7</v>
      </c>
      <c r="J338" s="58">
        <f t="shared" si="12"/>
        <v>43305</v>
      </c>
    </row>
    <row r="339" spans="1:13" x14ac:dyDescent="0.2">
      <c r="A339" s="58">
        <v>43305</v>
      </c>
      <c r="B339" s="83" t="s">
        <v>541</v>
      </c>
      <c r="C339" s="1" t="s">
        <v>166</v>
      </c>
      <c r="D339" s="1" t="s">
        <v>433</v>
      </c>
      <c r="F339" s="135">
        <v>86.25</v>
      </c>
      <c r="G339" s="62">
        <f t="shared" ref="G339:G365" si="15">+G338-F339</f>
        <v>134910095.78999981</v>
      </c>
      <c r="I339" s="68">
        <v>7</v>
      </c>
      <c r="J339" s="58">
        <f t="shared" si="12"/>
        <v>43305</v>
      </c>
    </row>
    <row r="340" spans="1:13" x14ac:dyDescent="0.2">
      <c r="A340" s="58">
        <v>43305</v>
      </c>
      <c r="B340" s="83" t="s">
        <v>542</v>
      </c>
      <c r="C340" s="1" t="s">
        <v>166</v>
      </c>
      <c r="D340" s="1" t="s">
        <v>433</v>
      </c>
      <c r="F340" s="135">
        <v>379.5</v>
      </c>
      <c r="G340" s="62">
        <f t="shared" si="15"/>
        <v>134909716.28999981</v>
      </c>
      <c r="I340" s="68">
        <v>7</v>
      </c>
      <c r="J340" s="58">
        <f t="shared" si="12"/>
        <v>43305</v>
      </c>
    </row>
    <row r="341" spans="1:13" x14ac:dyDescent="0.2">
      <c r="A341" s="58">
        <v>43305</v>
      </c>
      <c r="B341" s="83" t="s">
        <v>543</v>
      </c>
      <c r="C341" s="1" t="s">
        <v>166</v>
      </c>
      <c r="D341" s="1" t="s">
        <v>433</v>
      </c>
      <c r="F341" s="135">
        <v>126.5</v>
      </c>
      <c r="G341" s="62">
        <f t="shared" si="15"/>
        <v>134909589.78999981</v>
      </c>
      <c r="I341" s="68">
        <v>7</v>
      </c>
      <c r="J341" s="58">
        <f t="shared" si="12"/>
        <v>43305</v>
      </c>
    </row>
    <row r="342" spans="1:13" x14ac:dyDescent="0.2">
      <c r="A342" s="58">
        <v>43305</v>
      </c>
      <c r="B342" s="83" t="s">
        <v>544</v>
      </c>
      <c r="C342" s="1" t="s">
        <v>166</v>
      </c>
      <c r="D342" s="1" t="s">
        <v>433</v>
      </c>
      <c r="F342" s="135">
        <v>230</v>
      </c>
      <c r="G342" s="62">
        <f t="shared" si="15"/>
        <v>134909359.78999981</v>
      </c>
      <c r="I342" s="68">
        <v>7</v>
      </c>
      <c r="J342" s="58">
        <f t="shared" si="12"/>
        <v>43305</v>
      </c>
    </row>
    <row r="343" spans="1:13" x14ac:dyDescent="0.2">
      <c r="A343" s="58">
        <v>43305</v>
      </c>
      <c r="B343" s="83" t="s">
        <v>545</v>
      </c>
      <c r="C343" s="1" t="s">
        <v>166</v>
      </c>
      <c r="D343" s="1" t="s">
        <v>433</v>
      </c>
      <c r="F343" s="135">
        <v>230</v>
      </c>
      <c r="G343" s="62">
        <f t="shared" si="15"/>
        <v>134909129.78999981</v>
      </c>
      <c r="I343" s="68">
        <v>7</v>
      </c>
      <c r="J343" s="58">
        <f t="shared" si="12"/>
        <v>43305</v>
      </c>
    </row>
    <row r="344" spans="1:13" x14ac:dyDescent="0.2">
      <c r="A344" s="58">
        <v>43305</v>
      </c>
      <c r="B344" s="83" t="s">
        <v>546</v>
      </c>
      <c r="C344" s="1" t="s">
        <v>547</v>
      </c>
      <c r="D344" s="1" t="s">
        <v>433</v>
      </c>
      <c r="F344" s="135">
        <v>771.65</v>
      </c>
      <c r="G344" s="62">
        <f t="shared" si="15"/>
        <v>134908358.13999981</v>
      </c>
      <c r="I344" s="68">
        <v>7</v>
      </c>
      <c r="J344" s="58">
        <f t="shared" si="12"/>
        <v>43305</v>
      </c>
    </row>
    <row r="345" spans="1:13" x14ac:dyDescent="0.2">
      <c r="A345" s="58">
        <v>43305</v>
      </c>
      <c r="B345" s="83" t="s">
        <v>485</v>
      </c>
      <c r="C345" s="1" t="s">
        <v>486</v>
      </c>
      <c r="D345" s="1" t="s">
        <v>433</v>
      </c>
      <c r="F345" s="135">
        <v>1001.65</v>
      </c>
      <c r="G345" s="62">
        <f t="shared" si="15"/>
        <v>134907356.4899998</v>
      </c>
      <c r="I345" s="68">
        <v>7</v>
      </c>
      <c r="J345" s="58">
        <f t="shared" si="12"/>
        <v>43305</v>
      </c>
    </row>
    <row r="346" spans="1:13" x14ac:dyDescent="0.2">
      <c r="A346" s="58">
        <v>43305</v>
      </c>
      <c r="B346" s="83" t="s">
        <v>473</v>
      </c>
      <c r="C346" s="1" t="s">
        <v>484</v>
      </c>
      <c r="D346" s="1" t="s">
        <v>433</v>
      </c>
      <c r="F346" s="135">
        <v>460</v>
      </c>
      <c r="G346" s="62">
        <f t="shared" si="15"/>
        <v>134906896.4899998</v>
      </c>
      <c r="I346" s="68">
        <v>7</v>
      </c>
      <c r="J346" s="58">
        <f t="shared" si="12"/>
        <v>43305</v>
      </c>
    </row>
    <row r="347" spans="1:13" x14ac:dyDescent="0.2">
      <c r="A347" s="58">
        <v>43305</v>
      </c>
      <c r="B347" s="83" t="s">
        <v>467</v>
      </c>
      <c r="C347" s="1" t="s">
        <v>468</v>
      </c>
      <c r="D347" s="1" t="s">
        <v>433</v>
      </c>
      <c r="F347" s="135">
        <v>1271.9000000000001</v>
      </c>
      <c r="G347" s="62">
        <f t="shared" si="15"/>
        <v>134905624.58999979</v>
      </c>
      <c r="I347" s="68">
        <v>7</v>
      </c>
      <c r="J347" s="58">
        <f t="shared" si="12"/>
        <v>43305</v>
      </c>
    </row>
    <row r="348" spans="1:13" x14ac:dyDescent="0.2">
      <c r="A348" s="58">
        <v>43305</v>
      </c>
      <c r="B348" s="83" t="s">
        <v>474</v>
      </c>
      <c r="C348" s="1" t="s">
        <v>486</v>
      </c>
      <c r="D348" s="1" t="s">
        <v>548</v>
      </c>
      <c r="F348" s="135">
        <v>1001.65</v>
      </c>
      <c r="G348" s="62">
        <f t="shared" si="15"/>
        <v>134904622.93999979</v>
      </c>
      <c r="I348" s="68">
        <v>7</v>
      </c>
      <c r="J348" s="58">
        <f t="shared" si="12"/>
        <v>43305</v>
      </c>
    </row>
    <row r="349" spans="1:13" x14ac:dyDescent="0.2">
      <c r="A349" s="58">
        <v>43305</v>
      </c>
      <c r="B349" s="83" t="s">
        <v>464</v>
      </c>
      <c r="C349" s="1" t="s">
        <v>164</v>
      </c>
      <c r="D349" s="1" t="s">
        <v>549</v>
      </c>
      <c r="F349" s="135">
        <v>586.5</v>
      </c>
      <c r="G349" s="62">
        <f t="shared" si="15"/>
        <v>134904036.43999979</v>
      </c>
      <c r="I349" s="68">
        <v>7</v>
      </c>
      <c r="J349" s="58">
        <f t="shared" si="12"/>
        <v>43305</v>
      </c>
    </row>
    <row r="350" spans="1:13" x14ac:dyDescent="0.2">
      <c r="A350" s="58">
        <v>43305</v>
      </c>
      <c r="B350" s="83" t="s">
        <v>461</v>
      </c>
      <c r="C350" s="1" t="s">
        <v>456</v>
      </c>
      <c r="D350" s="1" t="s">
        <v>548</v>
      </c>
      <c r="F350" s="135">
        <v>195.5</v>
      </c>
      <c r="G350" s="62">
        <f t="shared" si="15"/>
        <v>134903840.93999979</v>
      </c>
      <c r="I350" s="68">
        <v>7</v>
      </c>
      <c r="J350" s="58">
        <f t="shared" si="12"/>
        <v>43305</v>
      </c>
    </row>
    <row r="351" spans="1:13" x14ac:dyDescent="0.2">
      <c r="A351" s="58">
        <v>43305</v>
      </c>
      <c r="B351" s="83" t="s">
        <v>477</v>
      </c>
      <c r="C351" s="1" t="s">
        <v>475</v>
      </c>
      <c r="D351" s="1" t="s">
        <v>548</v>
      </c>
      <c r="F351" s="135">
        <v>1231.6500000000001</v>
      </c>
      <c r="G351" s="62">
        <f t="shared" si="15"/>
        <v>134902609.28999978</v>
      </c>
      <c r="I351" s="68">
        <v>7</v>
      </c>
      <c r="J351" s="58">
        <f t="shared" si="12"/>
        <v>43305</v>
      </c>
    </row>
    <row r="352" spans="1:13" x14ac:dyDescent="0.2">
      <c r="A352" s="58">
        <v>43305</v>
      </c>
      <c r="B352" s="83" t="s">
        <v>476</v>
      </c>
      <c r="C352" s="1" t="s">
        <v>475</v>
      </c>
      <c r="D352" s="1" t="s">
        <v>548</v>
      </c>
      <c r="F352" s="135">
        <v>1001.65</v>
      </c>
      <c r="G352" s="62">
        <f t="shared" si="15"/>
        <v>134901607.63999978</v>
      </c>
      <c r="I352" s="68">
        <v>7</v>
      </c>
      <c r="J352" s="58">
        <f t="shared" si="12"/>
        <v>43305</v>
      </c>
    </row>
    <row r="353" spans="1:13" x14ac:dyDescent="0.2">
      <c r="A353" s="58">
        <v>43305</v>
      </c>
      <c r="B353" s="83" t="s">
        <v>478</v>
      </c>
      <c r="C353" s="1" t="s">
        <v>550</v>
      </c>
      <c r="D353" s="1" t="s">
        <v>548</v>
      </c>
      <c r="F353" s="135">
        <v>86.25</v>
      </c>
      <c r="G353" s="62">
        <f t="shared" si="15"/>
        <v>134901521.38999978</v>
      </c>
      <c r="I353" s="68">
        <v>7</v>
      </c>
      <c r="J353" s="58">
        <f t="shared" si="12"/>
        <v>43305</v>
      </c>
    </row>
    <row r="354" spans="1:13" x14ac:dyDescent="0.2">
      <c r="A354" s="58">
        <v>43305</v>
      </c>
      <c r="B354" s="83" t="s">
        <v>485</v>
      </c>
      <c r="C354" s="1" t="s">
        <v>475</v>
      </c>
      <c r="D354" s="1" t="s">
        <v>548</v>
      </c>
      <c r="F354" s="135">
        <v>2314.9499999999998</v>
      </c>
      <c r="G354" s="62">
        <f t="shared" si="15"/>
        <v>134899206.43999979</v>
      </c>
      <c r="I354" s="68">
        <v>7</v>
      </c>
      <c r="J354" s="58">
        <f t="shared" si="12"/>
        <v>43305</v>
      </c>
    </row>
    <row r="355" spans="1:13" x14ac:dyDescent="0.2">
      <c r="A355" s="58">
        <v>43305</v>
      </c>
      <c r="B355" s="83" t="s">
        <v>483</v>
      </c>
      <c r="C355" s="1" t="s">
        <v>471</v>
      </c>
      <c r="D355" s="1" t="s">
        <v>548</v>
      </c>
      <c r="F355" s="135">
        <v>1773.3</v>
      </c>
      <c r="G355" s="62">
        <f t="shared" si="15"/>
        <v>134897433.13999978</v>
      </c>
      <c r="I355" s="68">
        <v>7</v>
      </c>
      <c r="J355" s="58">
        <f t="shared" si="12"/>
        <v>43305</v>
      </c>
    </row>
    <row r="356" spans="1:13" x14ac:dyDescent="0.2">
      <c r="A356" s="58">
        <v>43306</v>
      </c>
      <c r="B356" s="83" t="s">
        <v>551</v>
      </c>
      <c r="C356" s="1" t="s">
        <v>552</v>
      </c>
      <c r="D356" s="1" t="s">
        <v>553</v>
      </c>
      <c r="F356" s="135">
        <v>151740</v>
      </c>
      <c r="G356" s="62">
        <f t="shared" si="15"/>
        <v>134745693.13999978</v>
      </c>
      <c r="I356" s="68">
        <v>7</v>
      </c>
      <c r="J356" s="58">
        <f t="shared" si="12"/>
        <v>43306</v>
      </c>
    </row>
    <row r="357" spans="1:13" x14ac:dyDescent="0.2">
      <c r="A357" s="58">
        <v>43306</v>
      </c>
      <c r="C357" s="1" t="s">
        <v>48</v>
      </c>
      <c r="D357" s="60" t="s">
        <v>49</v>
      </c>
      <c r="F357" s="135">
        <v>5</v>
      </c>
      <c r="G357" s="62">
        <f t="shared" si="15"/>
        <v>134745688.13999978</v>
      </c>
      <c r="I357" s="68">
        <v>7</v>
      </c>
      <c r="J357" s="58">
        <f t="shared" si="12"/>
        <v>43306</v>
      </c>
    </row>
    <row r="358" spans="1:13" x14ac:dyDescent="0.2">
      <c r="A358" s="58">
        <v>43306</v>
      </c>
      <c r="C358" s="1" t="s">
        <v>48</v>
      </c>
      <c r="D358" s="60" t="s">
        <v>50</v>
      </c>
      <c r="F358" s="135">
        <v>0.8</v>
      </c>
      <c r="G358" s="62">
        <f t="shared" si="15"/>
        <v>134745687.33999977</v>
      </c>
      <c r="I358" s="68">
        <v>7</v>
      </c>
      <c r="J358" s="58">
        <f t="shared" si="12"/>
        <v>43306</v>
      </c>
    </row>
    <row r="359" spans="1:13" x14ac:dyDescent="0.2">
      <c r="A359" s="58">
        <v>43306</v>
      </c>
      <c r="B359" s="83" t="s">
        <v>554</v>
      </c>
      <c r="C359" s="1" t="s">
        <v>555</v>
      </c>
      <c r="D359" s="1" t="s">
        <v>433</v>
      </c>
      <c r="F359" s="135">
        <v>1087.9000000000001</v>
      </c>
      <c r="G359" s="62">
        <f t="shared" si="15"/>
        <v>134744599.43999976</v>
      </c>
      <c r="I359" s="68">
        <v>7</v>
      </c>
      <c r="J359" s="58">
        <f t="shared" si="12"/>
        <v>43306</v>
      </c>
    </row>
    <row r="360" spans="1:13" x14ac:dyDescent="0.2">
      <c r="A360" s="58">
        <v>43306</v>
      </c>
      <c r="B360" s="83" t="s">
        <v>556</v>
      </c>
      <c r="C360" s="1" t="s">
        <v>557</v>
      </c>
      <c r="D360" s="1" t="s">
        <v>433</v>
      </c>
      <c r="F360" s="135">
        <v>1859.55</v>
      </c>
      <c r="G360" s="62">
        <f t="shared" si="15"/>
        <v>134742739.88999975</v>
      </c>
      <c r="I360" s="68">
        <v>7</v>
      </c>
      <c r="J360" s="58">
        <f t="shared" si="12"/>
        <v>43306</v>
      </c>
    </row>
    <row r="361" spans="1:13" x14ac:dyDescent="0.2">
      <c r="A361" s="58">
        <v>43306</v>
      </c>
      <c r="B361" s="83" t="s">
        <v>558</v>
      </c>
      <c r="C361" s="1" t="s">
        <v>559</v>
      </c>
      <c r="D361" s="1" t="s">
        <v>433</v>
      </c>
      <c r="F361" s="135">
        <v>2034.35</v>
      </c>
      <c r="G361" s="62">
        <f t="shared" si="15"/>
        <v>134740705.53999975</v>
      </c>
      <c r="I361" s="68">
        <v>7</v>
      </c>
      <c r="J361" s="58">
        <f t="shared" si="12"/>
        <v>43306</v>
      </c>
    </row>
    <row r="362" spans="1:13" x14ac:dyDescent="0.2">
      <c r="A362" s="58">
        <v>43306</v>
      </c>
      <c r="B362" s="83" t="s">
        <v>560</v>
      </c>
      <c r="C362" s="1" t="s">
        <v>559</v>
      </c>
      <c r="D362" s="1" t="s">
        <v>433</v>
      </c>
      <c r="F362" s="135">
        <v>126.5</v>
      </c>
      <c r="G362" s="62">
        <f t="shared" si="15"/>
        <v>134740579.03999975</v>
      </c>
      <c r="I362" s="68">
        <v>7</v>
      </c>
      <c r="J362" s="58">
        <f t="shared" si="12"/>
        <v>43306</v>
      </c>
    </row>
    <row r="363" spans="1:13" x14ac:dyDescent="0.2">
      <c r="A363" s="58">
        <v>43306</v>
      </c>
      <c r="B363" s="83" t="s">
        <v>561</v>
      </c>
      <c r="C363" s="1" t="s">
        <v>562</v>
      </c>
      <c r="D363" s="1" t="s">
        <v>433</v>
      </c>
      <c r="F363" s="135">
        <v>86.25</v>
      </c>
      <c r="G363" s="62">
        <f t="shared" si="15"/>
        <v>134740492.78999975</v>
      </c>
      <c r="I363" s="68">
        <v>7</v>
      </c>
      <c r="J363" s="58">
        <f t="shared" si="12"/>
        <v>43306</v>
      </c>
    </row>
    <row r="364" spans="1:13" x14ac:dyDescent="0.2">
      <c r="A364" s="58">
        <v>43306</v>
      </c>
      <c r="C364" s="1" t="s">
        <v>48</v>
      </c>
      <c r="D364" s="60" t="s">
        <v>49</v>
      </c>
      <c r="F364" s="135">
        <v>5</v>
      </c>
      <c r="G364" s="62">
        <f t="shared" si="15"/>
        <v>134740487.78999975</v>
      </c>
      <c r="I364" s="68">
        <v>7</v>
      </c>
      <c r="J364" s="58">
        <f t="shared" si="12"/>
        <v>43306</v>
      </c>
    </row>
    <row r="365" spans="1:13" x14ac:dyDescent="0.2">
      <c r="A365" s="58">
        <v>43306</v>
      </c>
      <c r="C365" s="1" t="s">
        <v>48</v>
      </c>
      <c r="D365" s="60" t="s">
        <v>50</v>
      </c>
      <c r="F365" s="135">
        <v>0.8</v>
      </c>
      <c r="G365" s="62">
        <f t="shared" si="15"/>
        <v>134740486.98999974</v>
      </c>
      <c r="I365" s="68">
        <v>7</v>
      </c>
      <c r="J365" s="58">
        <f t="shared" si="12"/>
        <v>43306</v>
      </c>
    </row>
    <row r="366" spans="1:13" x14ac:dyDescent="0.2">
      <c r="A366" s="72">
        <v>43306</v>
      </c>
      <c r="B366" s="136" t="s">
        <v>347</v>
      </c>
      <c r="C366" s="79"/>
      <c r="D366" s="79" t="s">
        <v>533</v>
      </c>
      <c r="E366" s="137">
        <v>1949.55</v>
      </c>
      <c r="F366" s="137"/>
      <c r="G366" s="138">
        <f>+G365+E366</f>
        <v>134742436.53999975</v>
      </c>
      <c r="H366" s="79"/>
      <c r="I366" s="78">
        <v>7</v>
      </c>
      <c r="J366" s="72">
        <f t="shared" si="12"/>
        <v>43306</v>
      </c>
      <c r="K366" s="79"/>
      <c r="L366" s="79"/>
      <c r="M366" s="80"/>
    </row>
    <row r="367" spans="1:13" x14ac:dyDescent="0.2">
      <c r="A367" s="72">
        <v>43306</v>
      </c>
      <c r="B367" s="136" t="s">
        <v>347</v>
      </c>
      <c r="C367" s="79"/>
      <c r="D367" s="79" t="s">
        <v>533</v>
      </c>
      <c r="E367" s="137">
        <v>288.64999999999998</v>
      </c>
      <c r="F367" s="137"/>
      <c r="G367" s="138">
        <f>+G366+E367</f>
        <v>134742725.18999976</v>
      </c>
      <c r="H367" s="79"/>
      <c r="I367" s="78">
        <v>7</v>
      </c>
      <c r="J367" s="72">
        <f t="shared" si="12"/>
        <v>43306</v>
      </c>
      <c r="K367" s="79"/>
      <c r="L367" s="79"/>
      <c r="M367" s="80"/>
    </row>
    <row r="368" spans="1:13" x14ac:dyDescent="0.2">
      <c r="A368" s="58">
        <v>43306</v>
      </c>
      <c r="C368" s="1" t="s">
        <v>563</v>
      </c>
      <c r="D368" s="1" t="s">
        <v>564</v>
      </c>
      <c r="F368" s="135">
        <v>112557439.06999999</v>
      </c>
      <c r="G368" s="11">
        <f>+G367-F368</f>
        <v>22185286.119999766</v>
      </c>
      <c r="I368" s="68">
        <v>7</v>
      </c>
      <c r="J368" s="58">
        <f t="shared" ref="J368:J417" si="16">A368</f>
        <v>43306</v>
      </c>
    </row>
    <row r="369" spans="1:13" x14ac:dyDescent="0.2">
      <c r="A369" s="58">
        <v>43306</v>
      </c>
      <c r="C369" s="1" t="s">
        <v>48</v>
      </c>
      <c r="D369" s="60" t="s">
        <v>49</v>
      </c>
      <c r="F369" s="135">
        <v>5</v>
      </c>
      <c r="G369" s="11">
        <f>+G368-F369</f>
        <v>22185281.119999766</v>
      </c>
      <c r="I369" s="68">
        <v>7</v>
      </c>
      <c r="J369" s="58">
        <f t="shared" si="16"/>
        <v>43306</v>
      </c>
      <c r="K369" s="1">
        <v>1</v>
      </c>
      <c r="L369" s="1">
        <v>34101</v>
      </c>
      <c r="M369" s="4">
        <v>5</v>
      </c>
    </row>
    <row r="370" spans="1:13" x14ac:dyDescent="0.2">
      <c r="A370" s="58">
        <v>43306</v>
      </c>
      <c r="C370" s="1" t="s">
        <v>48</v>
      </c>
      <c r="D370" s="60" t="s">
        <v>50</v>
      </c>
      <c r="F370" s="135">
        <v>0.8</v>
      </c>
      <c r="G370" s="11">
        <f>+G369-F370</f>
        <v>22185280.319999766</v>
      </c>
      <c r="I370" s="68">
        <v>7</v>
      </c>
      <c r="J370" s="58">
        <f t="shared" si="16"/>
        <v>43306</v>
      </c>
      <c r="K370" s="1">
        <v>1</v>
      </c>
      <c r="L370" s="1">
        <v>34101</v>
      </c>
      <c r="M370" s="4">
        <v>0.8</v>
      </c>
    </row>
    <row r="371" spans="1:13" x14ac:dyDescent="0.2">
      <c r="A371" s="72">
        <v>43306</v>
      </c>
      <c r="B371" s="136" t="s">
        <v>347</v>
      </c>
      <c r="C371" s="79"/>
      <c r="D371" s="74" t="s">
        <v>353</v>
      </c>
      <c r="E371" s="137">
        <v>103.5</v>
      </c>
      <c r="F371" s="137"/>
      <c r="G371" s="138">
        <f>+G370+E371</f>
        <v>22185383.819999766</v>
      </c>
      <c r="H371" s="79"/>
      <c r="I371" s="78">
        <v>7</v>
      </c>
      <c r="J371" s="72">
        <f t="shared" si="16"/>
        <v>43306</v>
      </c>
      <c r="K371" s="79"/>
      <c r="L371" s="79"/>
      <c r="M371" s="80"/>
    </row>
    <row r="372" spans="1:13" x14ac:dyDescent="0.2">
      <c r="A372" s="72">
        <v>43306</v>
      </c>
      <c r="B372" s="136" t="s">
        <v>347</v>
      </c>
      <c r="C372" s="79"/>
      <c r="D372" s="74" t="s">
        <v>353</v>
      </c>
      <c r="E372" s="137">
        <v>118.45</v>
      </c>
      <c r="F372" s="137"/>
      <c r="G372" s="138">
        <f>+G371+E372</f>
        <v>22185502.269999765</v>
      </c>
      <c r="H372" s="79"/>
      <c r="I372" s="78">
        <v>7</v>
      </c>
      <c r="J372" s="72">
        <f t="shared" si="16"/>
        <v>43306</v>
      </c>
      <c r="K372" s="79"/>
      <c r="L372" s="79"/>
      <c r="M372" s="80"/>
    </row>
    <row r="373" spans="1:13" x14ac:dyDescent="0.2">
      <c r="A373" s="58">
        <v>43306</v>
      </c>
      <c r="C373" s="1" t="s">
        <v>60</v>
      </c>
      <c r="D373" s="1" t="s">
        <v>565</v>
      </c>
      <c r="F373" s="135">
        <v>1734.93</v>
      </c>
      <c r="G373" s="11">
        <f>+G372-F373</f>
        <v>22183767.339999765</v>
      </c>
      <c r="I373" s="68">
        <v>7</v>
      </c>
      <c r="J373" s="58">
        <f t="shared" si="16"/>
        <v>43306</v>
      </c>
    </row>
    <row r="374" spans="1:13" x14ac:dyDescent="0.2">
      <c r="A374" s="58">
        <v>43307</v>
      </c>
      <c r="C374" s="1" t="s">
        <v>566</v>
      </c>
      <c r="D374" s="1" t="s">
        <v>82</v>
      </c>
      <c r="F374" s="135">
        <v>97242.3</v>
      </c>
      <c r="G374" s="11">
        <f t="shared" ref="G374:G388" si="17">+G373-F374</f>
        <v>22086525.039999764</v>
      </c>
      <c r="I374" s="68">
        <v>7</v>
      </c>
      <c r="J374" s="58">
        <f t="shared" si="16"/>
        <v>43307</v>
      </c>
    </row>
    <row r="375" spans="1:13" x14ac:dyDescent="0.2">
      <c r="A375" s="58"/>
      <c r="I375" s="68">
        <v>7</v>
      </c>
      <c r="J375" s="58"/>
      <c r="K375" s="1">
        <v>1</v>
      </c>
      <c r="L375" s="1">
        <v>31401</v>
      </c>
      <c r="M375" s="4">
        <v>43502.6535</v>
      </c>
    </row>
    <row r="376" spans="1:13" x14ac:dyDescent="0.2">
      <c r="A376" s="58"/>
      <c r="I376" s="68">
        <v>7</v>
      </c>
      <c r="J376" s="58"/>
      <c r="K376" s="1">
        <v>1</v>
      </c>
      <c r="L376" s="1">
        <v>31501</v>
      </c>
      <c r="M376" s="4">
        <v>1274.0135</v>
      </c>
    </row>
    <row r="377" spans="1:13" x14ac:dyDescent="0.2">
      <c r="A377" s="58"/>
      <c r="I377" s="68">
        <v>7</v>
      </c>
      <c r="J377" s="58"/>
      <c r="K377" s="1">
        <v>1</v>
      </c>
      <c r="L377" s="1">
        <v>31603</v>
      </c>
      <c r="M377" s="4">
        <v>47578.591900000007</v>
      </c>
    </row>
    <row r="378" spans="1:13" x14ac:dyDescent="0.2">
      <c r="A378" s="58"/>
      <c r="I378" s="68">
        <v>7</v>
      </c>
      <c r="J378" s="58"/>
      <c r="K378" s="1">
        <v>1</v>
      </c>
      <c r="L378" s="1">
        <v>31701</v>
      </c>
      <c r="M378" s="4">
        <v>4887.042300000001</v>
      </c>
    </row>
    <row r="379" spans="1:13" x14ac:dyDescent="0.2">
      <c r="A379" s="58">
        <v>43307</v>
      </c>
      <c r="B379" s="83" t="s">
        <v>567</v>
      </c>
      <c r="C379" s="1" t="s">
        <v>522</v>
      </c>
      <c r="D379" s="1" t="s">
        <v>511</v>
      </c>
      <c r="F379" s="135">
        <v>1001.65</v>
      </c>
      <c r="G379" s="11">
        <f>+G374-F379</f>
        <v>22085523.389999766</v>
      </c>
      <c r="I379" s="68">
        <v>7</v>
      </c>
      <c r="J379" s="58">
        <f t="shared" si="16"/>
        <v>43307</v>
      </c>
    </row>
    <row r="380" spans="1:13" x14ac:dyDescent="0.2">
      <c r="A380" s="58">
        <v>43307</v>
      </c>
      <c r="B380" s="83" t="s">
        <v>568</v>
      </c>
      <c r="C380" s="1" t="s">
        <v>569</v>
      </c>
      <c r="D380" s="1" t="s">
        <v>511</v>
      </c>
      <c r="F380" s="135">
        <v>1751.65</v>
      </c>
      <c r="G380" s="11">
        <f t="shared" si="17"/>
        <v>22083771.739999767</v>
      </c>
      <c r="I380" s="68">
        <v>7</v>
      </c>
      <c r="J380" s="58">
        <f t="shared" si="16"/>
        <v>43307</v>
      </c>
    </row>
    <row r="381" spans="1:13" x14ac:dyDescent="0.2">
      <c r="A381" s="58">
        <v>43307</v>
      </c>
      <c r="B381" s="83" t="s">
        <v>570</v>
      </c>
      <c r="C381" s="1" t="s">
        <v>571</v>
      </c>
      <c r="D381" s="1" t="s">
        <v>511</v>
      </c>
      <c r="F381" s="135">
        <v>1001.65</v>
      </c>
      <c r="G381" s="11">
        <f t="shared" si="17"/>
        <v>22082770.089999769</v>
      </c>
      <c r="I381" s="68">
        <v>7</v>
      </c>
      <c r="J381" s="58">
        <f t="shared" si="16"/>
        <v>43307</v>
      </c>
    </row>
    <row r="382" spans="1:13" x14ac:dyDescent="0.2">
      <c r="A382" s="58">
        <v>43307</v>
      </c>
      <c r="B382" s="83" t="s">
        <v>572</v>
      </c>
      <c r="C382" s="1" t="s">
        <v>573</v>
      </c>
      <c r="D382" s="1" t="s">
        <v>511</v>
      </c>
      <c r="F382" s="135">
        <v>1321.65</v>
      </c>
      <c r="G382" s="11">
        <f t="shared" si="17"/>
        <v>22081448.43999977</v>
      </c>
      <c r="I382" s="68">
        <v>7</v>
      </c>
      <c r="J382" s="58">
        <f t="shared" si="16"/>
        <v>43307</v>
      </c>
    </row>
    <row r="383" spans="1:13" x14ac:dyDescent="0.2">
      <c r="A383" s="58">
        <v>43307</v>
      </c>
      <c r="B383" s="83" t="s">
        <v>574</v>
      </c>
      <c r="C383" s="1" t="s">
        <v>575</v>
      </c>
      <c r="D383" s="1" t="s">
        <v>576</v>
      </c>
      <c r="F383" s="135">
        <v>12321.52</v>
      </c>
      <c r="G383" s="11">
        <f t="shared" si="17"/>
        <v>22069126.919999771</v>
      </c>
      <c r="I383" s="68">
        <v>7</v>
      </c>
      <c r="J383" s="58">
        <f t="shared" si="16"/>
        <v>43307</v>
      </c>
    </row>
    <row r="384" spans="1:13" x14ac:dyDescent="0.2">
      <c r="A384" s="58">
        <v>43307</v>
      </c>
      <c r="B384" s="83" t="s">
        <v>577</v>
      </c>
      <c r="C384" s="1" t="s">
        <v>578</v>
      </c>
      <c r="D384" s="1" t="s">
        <v>511</v>
      </c>
      <c r="F384" s="135">
        <v>1001.65</v>
      </c>
      <c r="G384" s="11">
        <f t="shared" si="17"/>
        <v>22068125.269999772</v>
      </c>
      <c r="I384" s="68">
        <v>7</v>
      </c>
      <c r="J384" s="58">
        <f t="shared" si="16"/>
        <v>43307</v>
      </c>
    </row>
    <row r="385" spans="1:13" x14ac:dyDescent="0.2">
      <c r="A385" s="58">
        <v>43307</v>
      </c>
      <c r="C385" s="1" t="s">
        <v>579</v>
      </c>
      <c r="D385" s="1" t="s">
        <v>580</v>
      </c>
      <c r="F385" s="135">
        <v>5144</v>
      </c>
      <c r="G385" s="11">
        <f t="shared" si="17"/>
        <v>22062981.269999772</v>
      </c>
      <c r="I385" s="68">
        <v>7</v>
      </c>
      <c r="J385" s="58">
        <f t="shared" si="16"/>
        <v>43307</v>
      </c>
      <c r="K385" s="1">
        <v>1</v>
      </c>
      <c r="L385" s="1">
        <v>39202</v>
      </c>
      <c r="M385" s="135">
        <v>5144</v>
      </c>
    </row>
    <row r="386" spans="1:13" x14ac:dyDescent="0.2">
      <c r="A386" s="58">
        <v>43307</v>
      </c>
      <c r="C386" s="1" t="s">
        <v>579</v>
      </c>
      <c r="D386" s="1" t="s">
        <v>580</v>
      </c>
      <c r="F386" s="135">
        <v>4279</v>
      </c>
      <c r="G386" s="11">
        <f t="shared" si="17"/>
        <v>22058702.269999772</v>
      </c>
      <c r="I386" s="68">
        <v>7</v>
      </c>
      <c r="J386" s="58">
        <f t="shared" si="16"/>
        <v>43307</v>
      </c>
      <c r="K386" s="1">
        <v>1</v>
      </c>
      <c r="L386" s="1">
        <v>39202</v>
      </c>
      <c r="M386" s="135">
        <v>4279</v>
      </c>
    </row>
    <row r="387" spans="1:13" x14ac:dyDescent="0.2">
      <c r="A387" s="58">
        <v>43307</v>
      </c>
      <c r="C387" s="1" t="s">
        <v>579</v>
      </c>
      <c r="D387" s="1" t="s">
        <v>580</v>
      </c>
      <c r="F387" s="135">
        <v>2785</v>
      </c>
      <c r="G387" s="11">
        <f t="shared" si="17"/>
        <v>22055917.269999772</v>
      </c>
      <c r="I387" s="68">
        <v>7</v>
      </c>
      <c r="J387" s="58">
        <f t="shared" si="16"/>
        <v>43307</v>
      </c>
      <c r="K387" s="1">
        <v>1</v>
      </c>
      <c r="L387" s="1">
        <v>39202</v>
      </c>
      <c r="M387" s="135">
        <v>2785</v>
      </c>
    </row>
    <row r="388" spans="1:13" x14ac:dyDescent="0.2">
      <c r="A388" s="58">
        <v>43307</v>
      </c>
      <c r="C388" s="1" t="s">
        <v>579</v>
      </c>
      <c r="D388" s="1" t="s">
        <v>580</v>
      </c>
      <c r="F388" s="135">
        <v>1488</v>
      </c>
      <c r="G388" s="11">
        <f t="shared" si="17"/>
        <v>22054429.269999772</v>
      </c>
      <c r="I388" s="68">
        <v>7</v>
      </c>
      <c r="J388" s="58">
        <f t="shared" si="16"/>
        <v>43307</v>
      </c>
      <c r="K388" s="1">
        <v>1</v>
      </c>
      <c r="L388" s="1">
        <v>39202</v>
      </c>
      <c r="M388" s="135">
        <v>1488</v>
      </c>
    </row>
    <row r="389" spans="1:13" x14ac:dyDescent="0.2">
      <c r="A389" s="58">
        <v>43307</v>
      </c>
      <c r="C389" s="1" t="s">
        <v>579</v>
      </c>
      <c r="D389" s="1" t="s">
        <v>580</v>
      </c>
      <c r="F389" s="135">
        <v>1040</v>
      </c>
      <c r="G389" s="11">
        <f>+G388-F389</f>
        <v>22053389.269999772</v>
      </c>
      <c r="I389" s="68">
        <v>7</v>
      </c>
      <c r="J389" s="58">
        <f t="shared" si="16"/>
        <v>43307</v>
      </c>
      <c r="K389" s="1">
        <v>1</v>
      </c>
      <c r="L389" s="1">
        <v>39202</v>
      </c>
      <c r="M389" s="135">
        <v>1040</v>
      </c>
    </row>
    <row r="390" spans="1:13" x14ac:dyDescent="0.2">
      <c r="A390" s="72">
        <v>43307</v>
      </c>
      <c r="B390" s="136" t="s">
        <v>347</v>
      </c>
      <c r="C390" s="79"/>
      <c r="D390" s="79"/>
      <c r="E390" s="137">
        <v>14736</v>
      </c>
      <c r="F390" s="137"/>
      <c r="G390" s="138">
        <f>+G389+E390</f>
        <v>22068125.269999772</v>
      </c>
      <c r="H390" s="79"/>
      <c r="I390" s="78">
        <v>7</v>
      </c>
      <c r="J390" s="72">
        <f t="shared" si="16"/>
        <v>43307</v>
      </c>
      <c r="K390" s="79"/>
      <c r="L390" s="79"/>
      <c r="M390" s="80"/>
    </row>
    <row r="391" spans="1:13" x14ac:dyDescent="0.2">
      <c r="A391" s="72">
        <v>43307</v>
      </c>
      <c r="B391" s="136" t="s">
        <v>347</v>
      </c>
      <c r="C391" s="79"/>
      <c r="D391" s="79"/>
      <c r="E391" s="137">
        <v>150</v>
      </c>
      <c r="F391" s="137"/>
      <c r="G391" s="138">
        <f>+G390+E391</f>
        <v>22068275.269999772</v>
      </c>
      <c r="H391" s="79"/>
      <c r="I391" s="78">
        <v>7</v>
      </c>
      <c r="J391" s="72">
        <f t="shared" si="16"/>
        <v>43307</v>
      </c>
      <c r="K391" s="79"/>
      <c r="L391" s="79"/>
      <c r="M391" s="80"/>
    </row>
    <row r="392" spans="1:13" x14ac:dyDescent="0.2">
      <c r="A392" s="72">
        <v>43307</v>
      </c>
      <c r="B392" s="136" t="s">
        <v>347</v>
      </c>
      <c r="C392" s="79"/>
      <c r="D392" s="79"/>
      <c r="E392" s="137">
        <v>33.450000000000003</v>
      </c>
      <c r="F392" s="137"/>
      <c r="G392" s="138">
        <f>+G391+E392</f>
        <v>22068308.719999772</v>
      </c>
      <c r="H392" s="79"/>
      <c r="I392" s="78">
        <v>7</v>
      </c>
      <c r="J392" s="72">
        <f t="shared" si="16"/>
        <v>43307</v>
      </c>
      <c r="K392" s="79"/>
      <c r="L392" s="79"/>
      <c r="M392" s="80"/>
    </row>
    <row r="393" spans="1:13" x14ac:dyDescent="0.2">
      <c r="A393" s="58">
        <v>43308</v>
      </c>
      <c r="C393" s="1" t="s">
        <v>60</v>
      </c>
      <c r="D393" s="1" t="s">
        <v>581</v>
      </c>
      <c r="F393" s="135">
        <v>1724.49</v>
      </c>
      <c r="G393" s="11">
        <f>+G392-F393</f>
        <v>22066584.229999773</v>
      </c>
      <c r="I393" s="68">
        <v>7</v>
      </c>
      <c r="J393" s="58">
        <f t="shared" si="16"/>
        <v>43308</v>
      </c>
    </row>
    <row r="394" spans="1:13" x14ac:dyDescent="0.2">
      <c r="A394" s="58">
        <v>43308</v>
      </c>
      <c r="C394" s="1" t="s">
        <v>60</v>
      </c>
      <c r="D394" s="1" t="s">
        <v>582</v>
      </c>
      <c r="F394" s="135">
        <v>1231.46</v>
      </c>
      <c r="G394" s="11">
        <f>+G393-F394</f>
        <v>22065352.769999772</v>
      </c>
      <c r="I394" s="68">
        <v>7</v>
      </c>
      <c r="J394" s="58">
        <f t="shared" si="16"/>
        <v>43308</v>
      </c>
    </row>
    <row r="395" spans="1:13" x14ac:dyDescent="0.2">
      <c r="A395" s="72">
        <v>43311</v>
      </c>
      <c r="B395" s="136" t="s">
        <v>347</v>
      </c>
      <c r="C395" s="79"/>
      <c r="D395" s="74" t="s">
        <v>353</v>
      </c>
      <c r="E395" s="137">
        <v>119</v>
      </c>
      <c r="F395" s="137"/>
      <c r="G395" s="138">
        <f>+G394+E395</f>
        <v>22065471.769999772</v>
      </c>
      <c r="H395" s="79"/>
      <c r="I395" s="78">
        <v>7</v>
      </c>
      <c r="J395" s="72">
        <f t="shared" si="16"/>
        <v>43311</v>
      </c>
      <c r="K395" s="79"/>
      <c r="L395" s="79"/>
      <c r="M395" s="80"/>
    </row>
    <row r="396" spans="1:13" x14ac:dyDescent="0.2">
      <c r="A396" s="72">
        <v>43311</v>
      </c>
      <c r="B396" s="136" t="s">
        <v>347</v>
      </c>
      <c r="C396" s="79"/>
      <c r="D396" s="74" t="s">
        <v>353</v>
      </c>
      <c r="E396" s="137">
        <v>104</v>
      </c>
      <c r="F396" s="137"/>
      <c r="G396" s="138">
        <f>+G395+E396</f>
        <v>22065575.769999772</v>
      </c>
      <c r="H396" s="79"/>
      <c r="I396" s="78">
        <v>7</v>
      </c>
      <c r="J396" s="72">
        <f t="shared" si="16"/>
        <v>43311</v>
      </c>
      <c r="K396" s="79"/>
      <c r="L396" s="79"/>
      <c r="M396" s="80"/>
    </row>
    <row r="397" spans="1:13" x14ac:dyDescent="0.2">
      <c r="A397" s="58">
        <v>43311</v>
      </c>
      <c r="C397" s="1" t="s">
        <v>60</v>
      </c>
      <c r="D397" s="1" t="s">
        <v>583</v>
      </c>
      <c r="F397" s="135">
        <v>1603.85</v>
      </c>
      <c r="G397" s="11">
        <f>+G396-F397</f>
        <v>22063971.919999771</v>
      </c>
      <c r="I397" s="68">
        <v>7</v>
      </c>
      <c r="J397" s="58">
        <f t="shared" si="16"/>
        <v>43311</v>
      </c>
    </row>
    <row r="398" spans="1:13" x14ac:dyDescent="0.2">
      <c r="A398" s="58">
        <v>43311</v>
      </c>
      <c r="C398" s="1" t="s">
        <v>579</v>
      </c>
      <c r="D398" s="1" t="s">
        <v>580</v>
      </c>
      <c r="F398" s="135">
        <v>6162</v>
      </c>
      <c r="G398" s="11">
        <f t="shared" ref="G398:G404" si="18">+G397-F398</f>
        <v>22057809.919999771</v>
      </c>
      <c r="I398" s="68">
        <v>7</v>
      </c>
      <c r="J398" s="58">
        <f t="shared" si="16"/>
        <v>43311</v>
      </c>
      <c r="K398" s="1">
        <v>1</v>
      </c>
      <c r="L398" s="1">
        <v>39202</v>
      </c>
      <c r="M398" s="135">
        <v>6162</v>
      </c>
    </row>
    <row r="399" spans="1:13" x14ac:dyDescent="0.2">
      <c r="A399" s="58">
        <v>43311</v>
      </c>
      <c r="C399" s="1" t="s">
        <v>579</v>
      </c>
      <c r="D399" s="1" t="s">
        <v>580</v>
      </c>
      <c r="F399" s="135">
        <v>5774</v>
      </c>
      <c r="G399" s="11">
        <f t="shared" si="18"/>
        <v>22052035.919999771</v>
      </c>
      <c r="I399" s="68">
        <v>7</v>
      </c>
      <c r="J399" s="58">
        <f t="shared" si="16"/>
        <v>43311</v>
      </c>
      <c r="K399" s="1">
        <v>1</v>
      </c>
      <c r="L399" s="1">
        <v>39202</v>
      </c>
      <c r="M399" s="135">
        <v>5774</v>
      </c>
    </row>
    <row r="400" spans="1:13" x14ac:dyDescent="0.2">
      <c r="A400" s="58">
        <v>43311</v>
      </c>
      <c r="C400" s="1" t="s">
        <v>579</v>
      </c>
      <c r="D400" s="1" t="s">
        <v>580</v>
      </c>
      <c r="F400" s="135">
        <v>3551</v>
      </c>
      <c r="G400" s="11">
        <f t="shared" si="18"/>
        <v>22048484.919999771</v>
      </c>
      <c r="I400" s="68">
        <v>7</v>
      </c>
      <c r="J400" s="58">
        <f t="shared" si="16"/>
        <v>43311</v>
      </c>
      <c r="K400" s="1">
        <v>1</v>
      </c>
      <c r="L400" s="1">
        <v>39202</v>
      </c>
      <c r="M400" s="135">
        <v>3551</v>
      </c>
    </row>
    <row r="401" spans="1:13" x14ac:dyDescent="0.2">
      <c r="A401" s="58">
        <v>43311</v>
      </c>
      <c r="C401" s="1" t="s">
        <v>579</v>
      </c>
      <c r="D401" s="1" t="s">
        <v>580</v>
      </c>
      <c r="F401" s="135">
        <v>3315</v>
      </c>
      <c r="G401" s="11">
        <f t="shared" si="18"/>
        <v>22045169.919999771</v>
      </c>
      <c r="I401" s="68">
        <v>7</v>
      </c>
      <c r="J401" s="58">
        <f t="shared" si="16"/>
        <v>43311</v>
      </c>
      <c r="K401" s="1">
        <v>1</v>
      </c>
      <c r="L401" s="1">
        <v>39202</v>
      </c>
      <c r="M401" s="135">
        <v>3315</v>
      </c>
    </row>
    <row r="402" spans="1:13" x14ac:dyDescent="0.2">
      <c r="A402" s="58">
        <v>43311</v>
      </c>
      <c r="C402" s="1" t="s">
        <v>579</v>
      </c>
      <c r="D402" s="1" t="s">
        <v>580</v>
      </c>
      <c r="F402" s="135">
        <v>2190</v>
      </c>
      <c r="G402" s="11">
        <f t="shared" si="18"/>
        <v>22042979.919999771</v>
      </c>
      <c r="I402" s="68">
        <v>7</v>
      </c>
      <c r="J402" s="58">
        <f t="shared" si="16"/>
        <v>43311</v>
      </c>
      <c r="K402" s="1">
        <v>1</v>
      </c>
      <c r="L402" s="1">
        <v>39202</v>
      </c>
      <c r="M402" s="135">
        <v>2190</v>
      </c>
    </row>
    <row r="403" spans="1:13" x14ac:dyDescent="0.2">
      <c r="A403" s="58">
        <v>43311</v>
      </c>
      <c r="C403" s="1" t="s">
        <v>579</v>
      </c>
      <c r="D403" s="1" t="s">
        <v>580</v>
      </c>
      <c r="F403" s="135">
        <v>1770</v>
      </c>
      <c r="G403" s="11">
        <f t="shared" si="18"/>
        <v>22041209.919999771</v>
      </c>
      <c r="I403" s="68">
        <v>7</v>
      </c>
      <c r="J403" s="58">
        <f t="shared" si="16"/>
        <v>43311</v>
      </c>
      <c r="K403" s="1">
        <v>1</v>
      </c>
      <c r="L403" s="1">
        <v>39202</v>
      </c>
      <c r="M403" s="135">
        <v>1770</v>
      </c>
    </row>
    <row r="404" spans="1:13" x14ac:dyDescent="0.2">
      <c r="A404" s="58">
        <v>43311</v>
      </c>
      <c r="C404" s="1" t="s">
        <v>579</v>
      </c>
      <c r="D404" s="1" t="s">
        <v>580</v>
      </c>
      <c r="F404" s="135">
        <v>1231.46</v>
      </c>
      <c r="G404" s="11">
        <f t="shared" si="18"/>
        <v>22039978.45999977</v>
      </c>
      <c r="I404" s="68">
        <v>7</v>
      </c>
      <c r="J404" s="58">
        <f t="shared" si="16"/>
        <v>43311</v>
      </c>
      <c r="K404" s="1">
        <v>1</v>
      </c>
      <c r="L404" s="1">
        <v>39202</v>
      </c>
      <c r="M404" s="135">
        <v>1231.46</v>
      </c>
    </row>
    <row r="405" spans="1:13" x14ac:dyDescent="0.2">
      <c r="A405" s="72">
        <v>43311</v>
      </c>
      <c r="B405" s="136" t="s">
        <v>347</v>
      </c>
      <c r="C405" s="79"/>
      <c r="D405" s="79"/>
      <c r="E405" s="137">
        <v>1770</v>
      </c>
      <c r="F405" s="137"/>
      <c r="G405" s="138">
        <f>+G404+E405</f>
        <v>22041748.45999977</v>
      </c>
      <c r="H405" s="79"/>
      <c r="I405" s="78">
        <v>7</v>
      </c>
      <c r="J405" s="72">
        <f t="shared" si="16"/>
        <v>43311</v>
      </c>
      <c r="K405" s="79"/>
      <c r="L405" s="79"/>
      <c r="M405" s="80"/>
    </row>
    <row r="406" spans="1:13" x14ac:dyDescent="0.2">
      <c r="A406" s="72">
        <v>43311</v>
      </c>
      <c r="B406" s="136" t="s">
        <v>347</v>
      </c>
      <c r="C406" s="79"/>
      <c r="D406" s="79"/>
      <c r="E406" s="137">
        <v>2190</v>
      </c>
      <c r="F406" s="137"/>
      <c r="G406" s="138">
        <f t="shared" ref="G406:G413" si="19">+G405+E406</f>
        <v>22043938.45999977</v>
      </c>
      <c r="H406" s="79"/>
      <c r="I406" s="78">
        <v>7</v>
      </c>
      <c r="J406" s="72">
        <f t="shared" si="16"/>
        <v>43311</v>
      </c>
      <c r="K406" s="79"/>
      <c r="L406" s="79"/>
      <c r="M406" s="80"/>
    </row>
    <row r="407" spans="1:13" x14ac:dyDescent="0.2">
      <c r="A407" s="72">
        <v>43311</v>
      </c>
      <c r="B407" s="136" t="s">
        <v>347</v>
      </c>
      <c r="C407" s="79"/>
      <c r="D407" s="79"/>
      <c r="E407" s="137">
        <v>3315</v>
      </c>
      <c r="F407" s="137"/>
      <c r="G407" s="138">
        <f t="shared" si="19"/>
        <v>22047253.45999977</v>
      </c>
      <c r="H407" s="79"/>
      <c r="I407" s="78">
        <v>7</v>
      </c>
      <c r="J407" s="72">
        <f t="shared" si="16"/>
        <v>43311</v>
      </c>
      <c r="K407" s="79"/>
      <c r="L407" s="79"/>
      <c r="M407" s="80"/>
    </row>
    <row r="408" spans="1:13" x14ac:dyDescent="0.2">
      <c r="A408" s="72">
        <v>43311</v>
      </c>
      <c r="B408" s="136" t="s">
        <v>347</v>
      </c>
      <c r="C408" s="79"/>
      <c r="D408" s="79"/>
      <c r="E408" s="137">
        <v>3551</v>
      </c>
      <c r="F408" s="137"/>
      <c r="G408" s="138">
        <f t="shared" si="19"/>
        <v>22050804.45999977</v>
      </c>
      <c r="H408" s="79"/>
      <c r="I408" s="78">
        <v>7</v>
      </c>
      <c r="J408" s="72">
        <f t="shared" si="16"/>
        <v>43311</v>
      </c>
      <c r="K408" s="79"/>
      <c r="L408" s="79"/>
      <c r="M408" s="80"/>
    </row>
    <row r="409" spans="1:13" x14ac:dyDescent="0.2">
      <c r="A409" s="72">
        <v>43311</v>
      </c>
      <c r="B409" s="136" t="s">
        <v>347</v>
      </c>
      <c r="C409" s="79"/>
      <c r="D409" s="79"/>
      <c r="E409" s="137">
        <v>5774</v>
      </c>
      <c r="F409" s="137"/>
      <c r="G409" s="138">
        <f t="shared" si="19"/>
        <v>22056578.45999977</v>
      </c>
      <c r="H409" s="79"/>
      <c r="I409" s="78">
        <v>7</v>
      </c>
      <c r="J409" s="72">
        <f t="shared" si="16"/>
        <v>43311</v>
      </c>
      <c r="K409" s="79"/>
      <c r="L409" s="79"/>
      <c r="M409" s="80"/>
    </row>
    <row r="410" spans="1:13" x14ac:dyDescent="0.2">
      <c r="A410" s="72">
        <v>43311</v>
      </c>
      <c r="B410" s="136" t="s">
        <v>347</v>
      </c>
      <c r="C410" s="79"/>
      <c r="D410" s="79"/>
      <c r="E410" s="137">
        <v>6162</v>
      </c>
      <c r="F410" s="137"/>
      <c r="G410" s="138">
        <f t="shared" si="19"/>
        <v>22062740.45999977</v>
      </c>
      <c r="H410" s="79"/>
      <c r="I410" s="78">
        <v>7</v>
      </c>
      <c r="J410" s="72">
        <f t="shared" si="16"/>
        <v>43311</v>
      </c>
      <c r="K410" s="79"/>
      <c r="L410" s="79"/>
      <c r="M410" s="80"/>
    </row>
    <row r="411" spans="1:13" x14ac:dyDescent="0.2">
      <c r="A411" s="72">
        <v>43311</v>
      </c>
      <c r="B411" s="136" t="s">
        <v>347</v>
      </c>
      <c r="C411" s="79"/>
      <c r="D411" s="79"/>
      <c r="E411" s="137">
        <v>672.5</v>
      </c>
      <c r="F411" s="137"/>
      <c r="G411" s="138">
        <f t="shared" si="19"/>
        <v>22063412.95999977</v>
      </c>
      <c r="H411" s="79"/>
      <c r="I411" s="78">
        <v>7</v>
      </c>
      <c r="J411" s="72">
        <f t="shared" si="16"/>
        <v>43311</v>
      </c>
      <c r="K411" s="79"/>
      <c r="L411" s="79"/>
      <c r="M411" s="80"/>
    </row>
    <row r="412" spans="1:13" x14ac:dyDescent="0.2">
      <c r="A412" s="72">
        <v>43311</v>
      </c>
      <c r="B412" s="136" t="s">
        <v>347</v>
      </c>
      <c r="C412" s="79"/>
      <c r="D412" s="79"/>
      <c r="E412" s="137">
        <v>358</v>
      </c>
      <c r="F412" s="137"/>
      <c r="G412" s="138">
        <f t="shared" si="19"/>
        <v>22063770.95999977</v>
      </c>
      <c r="H412" s="79"/>
      <c r="I412" s="78">
        <v>7</v>
      </c>
      <c r="J412" s="72">
        <f t="shared" si="16"/>
        <v>43311</v>
      </c>
      <c r="K412" s="79"/>
      <c r="L412" s="79"/>
      <c r="M412" s="80"/>
    </row>
    <row r="413" spans="1:13" x14ac:dyDescent="0.2">
      <c r="A413" s="58">
        <v>43312</v>
      </c>
      <c r="B413" s="83" t="s">
        <v>584</v>
      </c>
      <c r="C413" s="1" t="s">
        <v>585</v>
      </c>
      <c r="D413" s="60" t="s">
        <v>353</v>
      </c>
      <c r="E413" s="135">
        <v>95</v>
      </c>
      <c r="G413" s="11">
        <f t="shared" si="19"/>
        <v>22063865.95999977</v>
      </c>
      <c r="I413" s="68">
        <v>7</v>
      </c>
      <c r="J413" s="58">
        <f t="shared" si="16"/>
        <v>43312</v>
      </c>
    </row>
    <row r="414" spans="1:13" x14ac:dyDescent="0.2">
      <c r="A414" s="58">
        <v>43312</v>
      </c>
      <c r="B414" s="83" t="s">
        <v>586</v>
      </c>
      <c r="C414" s="1" t="s">
        <v>587</v>
      </c>
      <c r="D414" s="1" t="s">
        <v>511</v>
      </c>
      <c r="F414" s="135">
        <v>2579.9499999999998</v>
      </c>
      <c r="G414" s="11">
        <f>+G413-F414</f>
        <v>22061286.009999771</v>
      </c>
      <c r="I414" s="68">
        <v>7</v>
      </c>
      <c r="J414" s="58">
        <f t="shared" si="16"/>
        <v>43312</v>
      </c>
    </row>
    <row r="415" spans="1:13" x14ac:dyDescent="0.2">
      <c r="A415" s="58">
        <v>43312</v>
      </c>
      <c r="B415" s="83" t="s">
        <v>588</v>
      </c>
      <c r="C415" s="1" t="s">
        <v>589</v>
      </c>
      <c r="D415" s="1" t="s">
        <v>511</v>
      </c>
      <c r="F415" s="135">
        <v>2579.9499999999998</v>
      </c>
      <c r="G415" s="11">
        <f t="shared" ref="G415:G416" si="20">+G414-F415</f>
        <v>22058706.059999771</v>
      </c>
      <c r="I415" s="68">
        <v>7</v>
      </c>
      <c r="J415" s="58">
        <f t="shared" si="16"/>
        <v>43312</v>
      </c>
    </row>
    <row r="416" spans="1:13" x14ac:dyDescent="0.2">
      <c r="A416" s="58">
        <v>43312</v>
      </c>
      <c r="B416" s="83" t="s">
        <v>590</v>
      </c>
      <c r="C416" s="1" t="s">
        <v>591</v>
      </c>
      <c r="D416" s="1" t="s">
        <v>511</v>
      </c>
      <c r="F416" s="135">
        <v>2579.9499999999998</v>
      </c>
      <c r="G416" s="11">
        <f t="shared" si="20"/>
        <v>22056126.109999772</v>
      </c>
      <c r="I416" s="68">
        <v>7</v>
      </c>
      <c r="J416" s="58">
        <f t="shared" si="16"/>
        <v>43312</v>
      </c>
    </row>
    <row r="417" spans="1:10" x14ac:dyDescent="0.2">
      <c r="A417" s="58">
        <v>43312</v>
      </c>
      <c r="B417" s="83" t="s">
        <v>592</v>
      </c>
      <c r="C417" s="1" t="s">
        <v>48</v>
      </c>
      <c r="D417" s="1" t="s">
        <v>593</v>
      </c>
      <c r="E417" s="135">
        <v>245765.76000000001</v>
      </c>
      <c r="G417" s="11">
        <f>+G416+E417</f>
        <v>22301891.869999774</v>
      </c>
      <c r="H417" s="1" t="s">
        <v>592</v>
      </c>
      <c r="I417" s="68">
        <v>7</v>
      </c>
      <c r="J417" s="58">
        <f t="shared" si="16"/>
        <v>43312</v>
      </c>
    </row>
    <row r="418" spans="1:10" x14ac:dyDescent="0.2">
      <c r="A418" s="58"/>
      <c r="I418" s="139">
        <v>7</v>
      </c>
      <c r="J418" s="58"/>
    </row>
    <row r="419" spans="1:10" x14ac:dyDescent="0.2">
      <c r="A419" s="58"/>
      <c r="J419" s="58"/>
    </row>
    <row r="420" spans="1:10" x14ac:dyDescent="0.2">
      <c r="A420" s="58"/>
      <c r="E420" s="135">
        <f>SUM(E18:E416)</f>
        <v>125112083.84</v>
      </c>
      <c r="F420" s="135">
        <f>+F19+F22+F31+F34+F37+F41+F44+F47+F50+F53+F56+F59+F62+F65+F68+F71+F74+F77+F80+F83+F86+F87+F90+F93+F96+F99+F102+F105+F108+F111+F114+F117+F120+F123+F126+F129+F132+F135+F138+F141+F144+F147+F150+F153+F156+F159+F162+F165+F168+F171+F174+F177+F180+F183+F186+F189+F192+F195+F198+F201+F204+F207+F210+F213+F216+F219+F222+F225+F228+F229+F230+F232+F233+F234+F235+F236+F237+F238+F240+F241+F242+F243+F244+F245+F246+F247+F248+F249+F250+F251+F252+F253+F254+F255+F256+F257+F258+F259+F260+F261+F262+F263+F264+F265+F266+F267+F268+F269+F270+F271+F272+F273+F276+F279+F282+F283+F284+F285+F286+F287+F288+F289+F292+F293+F297+F300+F306+F307+F317+F318+F319+F320+F321+F325+F326+F327+F332+F335+F336+F338+F339+F340+F341+F342+F343+F344+F345+F346+F347+F348+F349+F350+F351+F352+F353+F354+F355+F356+F359+F360+F361+F362+F363+F368+F373+F374+F379+F380+F381+F382+F383+F384+F386+F385+F387+F388+F389+F393+F394+F397+F398+F399+F400+F401+F402+F403+F404+F414+F415+F416</f>
        <v>114362341.10000001</v>
      </c>
      <c r="G420" s="140"/>
      <c r="J420" s="58"/>
    </row>
    <row r="421" spans="1:10" x14ac:dyDescent="0.2">
      <c r="A421" s="58"/>
      <c r="J421" s="58"/>
    </row>
    <row r="422" spans="1:10" x14ac:dyDescent="0.2">
      <c r="A422" s="58"/>
      <c r="J422" s="58"/>
    </row>
    <row r="423" spans="1:10" x14ac:dyDescent="0.2">
      <c r="A423" s="58"/>
      <c r="J423" s="58"/>
    </row>
    <row r="424" spans="1:10" x14ac:dyDescent="0.2">
      <c r="A424" s="58"/>
      <c r="J424" s="58"/>
    </row>
    <row r="425" spans="1:10" x14ac:dyDescent="0.2">
      <c r="A425" s="58"/>
      <c r="J425" s="58"/>
    </row>
    <row r="426" spans="1:10" x14ac:dyDescent="0.2">
      <c r="A426" s="58"/>
      <c r="J426" s="58"/>
    </row>
    <row r="427" spans="1:10" x14ac:dyDescent="0.2">
      <c r="A427" s="58"/>
      <c r="J427" s="58"/>
    </row>
    <row r="428" spans="1:10" x14ac:dyDescent="0.2">
      <c r="A428" s="58"/>
      <c r="J428" s="58"/>
    </row>
    <row r="429" spans="1:10" x14ac:dyDescent="0.2">
      <c r="A429" s="58"/>
      <c r="J429" s="58"/>
    </row>
    <row r="430" spans="1:10" x14ac:dyDescent="0.2">
      <c r="J430" s="58"/>
    </row>
    <row r="431" spans="1:10" x14ac:dyDescent="0.2">
      <c r="J431" s="58"/>
    </row>
    <row r="432" spans="1:10" x14ac:dyDescent="0.2">
      <c r="J432" s="58"/>
    </row>
    <row r="433" spans="10:10" x14ac:dyDescent="0.2">
      <c r="J433" s="58"/>
    </row>
    <row r="434" spans="10:10" x14ac:dyDescent="0.2">
      <c r="J434" s="58"/>
    </row>
    <row r="435" spans="10:10" x14ac:dyDescent="0.2">
      <c r="J435" s="58"/>
    </row>
    <row r="436" spans="10:10" x14ac:dyDescent="0.2">
      <c r="J436" s="58"/>
    </row>
    <row r="437" spans="10:10" x14ac:dyDescent="0.2">
      <c r="J437" s="58"/>
    </row>
    <row r="438" spans="10:10" x14ac:dyDescent="0.2">
      <c r="J438" s="58"/>
    </row>
    <row r="439" spans="10:10" x14ac:dyDescent="0.2">
      <c r="J439" s="58"/>
    </row>
    <row r="440" spans="10:10" x14ac:dyDescent="0.2">
      <c r="J440" s="58"/>
    </row>
    <row r="441" spans="10:10" x14ac:dyDescent="0.2">
      <c r="J441" s="58"/>
    </row>
    <row r="442" spans="10:10" x14ac:dyDescent="0.2">
      <c r="J442" s="58"/>
    </row>
    <row r="443" spans="10:10" x14ac:dyDescent="0.2">
      <c r="J443" s="58"/>
    </row>
    <row r="444" spans="10:10" x14ac:dyDescent="0.2">
      <c r="J444" s="58"/>
    </row>
    <row r="445" spans="10:10" x14ac:dyDescent="0.2">
      <c r="J445" s="58"/>
    </row>
    <row r="446" spans="10:10" x14ac:dyDescent="0.2">
      <c r="J446" s="58"/>
    </row>
    <row r="447" spans="10:10" x14ac:dyDescent="0.2">
      <c r="J447" s="58"/>
    </row>
    <row r="448" spans="10:10" x14ac:dyDescent="0.2">
      <c r="J448" s="58"/>
    </row>
    <row r="449" spans="10:10" x14ac:dyDescent="0.2">
      <c r="J449" s="58"/>
    </row>
    <row r="450" spans="10:10" x14ac:dyDescent="0.2">
      <c r="J450" s="58"/>
    </row>
    <row r="451" spans="10:10" x14ac:dyDescent="0.2">
      <c r="J451" s="58"/>
    </row>
    <row r="452" spans="10:10" x14ac:dyDescent="0.2">
      <c r="J452" s="58"/>
    </row>
    <row r="453" spans="10:10" x14ac:dyDescent="0.2">
      <c r="J453" s="58"/>
    </row>
    <row r="454" spans="10:10" x14ac:dyDescent="0.2">
      <c r="J454" s="58"/>
    </row>
    <row r="455" spans="10:10" x14ac:dyDescent="0.2">
      <c r="J455" s="58"/>
    </row>
    <row r="456" spans="10:10" x14ac:dyDescent="0.2">
      <c r="J456" s="58"/>
    </row>
    <row r="457" spans="10:10" x14ac:dyDescent="0.2">
      <c r="J457" s="58"/>
    </row>
    <row r="458" spans="10:10" x14ac:dyDescent="0.2">
      <c r="J458" s="58"/>
    </row>
    <row r="459" spans="10:10" x14ac:dyDescent="0.2">
      <c r="J459" s="58"/>
    </row>
    <row r="460" spans="10:10" x14ac:dyDescent="0.2">
      <c r="J460" s="58"/>
    </row>
    <row r="461" spans="10:10" x14ac:dyDescent="0.2">
      <c r="J461" s="58"/>
    </row>
    <row r="462" spans="10:10" x14ac:dyDescent="0.2">
      <c r="J462" s="58"/>
    </row>
    <row r="463" spans="10:10" x14ac:dyDescent="0.2">
      <c r="J463" s="58"/>
    </row>
    <row r="464" spans="10:10" x14ac:dyDescent="0.2">
      <c r="J464" s="58"/>
    </row>
    <row r="465" spans="10:10" x14ac:dyDescent="0.2">
      <c r="J465" s="58"/>
    </row>
    <row r="466" spans="10:10" x14ac:dyDescent="0.2">
      <c r="J466" s="58"/>
    </row>
    <row r="467" spans="10:10" x14ac:dyDescent="0.2">
      <c r="J467" s="58"/>
    </row>
    <row r="468" spans="10:10" x14ac:dyDescent="0.2">
      <c r="J468" s="58"/>
    </row>
    <row r="469" spans="10:10" x14ac:dyDescent="0.2">
      <c r="J469" s="58"/>
    </row>
    <row r="470" spans="10:10" x14ac:dyDescent="0.2">
      <c r="J470" s="58"/>
    </row>
    <row r="471" spans="10:10" x14ac:dyDescent="0.2">
      <c r="J471" s="58"/>
    </row>
    <row r="472" spans="10:10" x14ac:dyDescent="0.2">
      <c r="J472" s="58"/>
    </row>
    <row r="473" spans="10:10" x14ac:dyDescent="0.2">
      <c r="J473" s="58"/>
    </row>
    <row r="474" spans="10:10" x14ac:dyDescent="0.2">
      <c r="J474" s="58"/>
    </row>
    <row r="475" spans="10:10" x14ac:dyDescent="0.2">
      <c r="J475" s="58"/>
    </row>
    <row r="476" spans="10:10" x14ac:dyDescent="0.2">
      <c r="J476" s="58"/>
    </row>
    <row r="477" spans="10:10" x14ac:dyDescent="0.2">
      <c r="J477" s="58"/>
    </row>
    <row r="478" spans="10:10" x14ac:dyDescent="0.2">
      <c r="J478" s="58"/>
    </row>
    <row r="479" spans="10:10" x14ac:dyDescent="0.2">
      <c r="J479" s="58"/>
    </row>
    <row r="480" spans="10:10" x14ac:dyDescent="0.2">
      <c r="J480" s="58"/>
    </row>
    <row r="481" spans="10:10" x14ac:dyDescent="0.2">
      <c r="J481" s="58"/>
    </row>
    <row r="482" spans="10:10" x14ac:dyDescent="0.2">
      <c r="J482" s="58"/>
    </row>
    <row r="483" spans="10:10" x14ac:dyDescent="0.2">
      <c r="J483" s="58"/>
    </row>
    <row r="484" spans="10:10" x14ac:dyDescent="0.2">
      <c r="J484" s="58"/>
    </row>
    <row r="485" spans="10:10" x14ac:dyDescent="0.2">
      <c r="J485" s="58"/>
    </row>
  </sheetData>
  <protectedRanges>
    <protectedRange sqref="I1 I4" name="Rango843_1_1_3_1"/>
    <protectedRange sqref="A6:A7" name="Rango842_1_1_3_1"/>
  </protectedRanges>
  <autoFilter ref="A16:M418"/>
  <mergeCells count="10">
    <mergeCell ref="A13:B13"/>
    <mergeCell ref="E13:F13"/>
    <mergeCell ref="A14:B14"/>
    <mergeCell ref="F15:G15"/>
    <mergeCell ref="A1:G1"/>
    <mergeCell ref="A2:G2"/>
    <mergeCell ref="A3:F3"/>
    <mergeCell ref="A6:B6"/>
    <mergeCell ref="A7:B7"/>
    <mergeCell ref="A9:B9"/>
  </mergeCells>
  <conditionalFormatting sqref="I17:I418">
    <cfRule type="cellIs" dxfId="15" priority="16" stopIfTrue="1" operator="equal">
      <formula>0</formula>
    </cfRule>
  </conditionalFormatting>
  <conditionalFormatting sqref="I19:I20 I49">
    <cfRule type="cellIs" dxfId="14" priority="15" stopIfTrue="1" operator="equal">
      <formula>0</formula>
    </cfRule>
  </conditionalFormatting>
  <conditionalFormatting sqref="I240 I257:I268 I277:I279">
    <cfRule type="cellIs" dxfId="13" priority="14" stopIfTrue="1" operator="equal">
      <formula>0</formula>
    </cfRule>
  </conditionalFormatting>
  <conditionalFormatting sqref="I240 I257:I268 I277:I279">
    <cfRule type="cellIs" dxfId="12" priority="13" stopIfTrue="1" operator="equal">
      <formula>0</formula>
    </cfRule>
  </conditionalFormatting>
  <conditionalFormatting sqref="I230:I239">
    <cfRule type="cellIs" dxfId="11" priority="12" stopIfTrue="1" operator="equal">
      <formula>0</formula>
    </cfRule>
  </conditionalFormatting>
  <conditionalFormatting sqref="I230:I239">
    <cfRule type="cellIs" dxfId="10" priority="11" stopIfTrue="1" operator="equal">
      <formula>0</formula>
    </cfRule>
  </conditionalFormatting>
  <conditionalFormatting sqref="I241:I253">
    <cfRule type="cellIs" dxfId="9" priority="10" stopIfTrue="1" operator="equal">
      <formula>0</formula>
    </cfRule>
  </conditionalFormatting>
  <conditionalFormatting sqref="I241:I253">
    <cfRule type="cellIs" dxfId="8" priority="9" stopIfTrue="1" operator="equal">
      <formula>0</formula>
    </cfRule>
  </conditionalFormatting>
  <conditionalFormatting sqref="I254:I256">
    <cfRule type="cellIs" dxfId="7" priority="8" stopIfTrue="1" operator="equal">
      <formula>0</formula>
    </cfRule>
  </conditionalFormatting>
  <conditionalFormatting sqref="I254:I256">
    <cfRule type="cellIs" dxfId="6" priority="7" stopIfTrue="1" operator="equal">
      <formula>0</formula>
    </cfRule>
  </conditionalFormatting>
  <conditionalFormatting sqref="I269:I277">
    <cfRule type="cellIs" dxfId="5" priority="6" stopIfTrue="1" operator="equal">
      <formula>0</formula>
    </cfRule>
  </conditionalFormatting>
  <conditionalFormatting sqref="I269:I277">
    <cfRule type="cellIs" dxfId="4" priority="5" stopIfTrue="1" operator="equal">
      <formula>0</formula>
    </cfRule>
  </conditionalFormatting>
  <conditionalFormatting sqref="I280:I292">
    <cfRule type="cellIs" dxfId="3" priority="4" stopIfTrue="1" operator="equal">
      <formula>0</formula>
    </cfRule>
  </conditionalFormatting>
  <conditionalFormatting sqref="I324:I325">
    <cfRule type="cellIs" dxfId="2" priority="3" stopIfTrue="1" operator="equal">
      <formula>0</formula>
    </cfRule>
  </conditionalFormatting>
  <conditionalFormatting sqref="I40:I41">
    <cfRule type="cellIs" dxfId="1" priority="2" stopIfTrue="1" operator="equal">
      <formula>0</formula>
    </cfRule>
  </conditionalFormatting>
  <conditionalFormatting sqref="I40:I41">
    <cfRule type="cellIs" dxfId="0" priority="1" stopIfTrue="1" operator="equal">
      <formula>0</formula>
    </cfRule>
  </conditionalFormatting>
  <pageMargins left="0.7" right="0.7" top="0.75" bottom="0.75" header="0.3" footer="0.3"/>
  <pageSetup scale="35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JUNIO 2018</vt:lpstr>
      <vt:lpstr>JULIO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Spopular</dc:creator>
  <cp:lastModifiedBy>Secretaria de Salud</cp:lastModifiedBy>
  <cp:lastPrinted>2018-08-30T19:03:51Z</cp:lastPrinted>
  <dcterms:created xsi:type="dcterms:W3CDTF">2018-08-30T14:50:22Z</dcterms:created>
  <dcterms:modified xsi:type="dcterms:W3CDTF">2018-08-30T19:04:32Z</dcterms:modified>
</cp:coreProperties>
</file>